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41" windowWidth="12390" windowHeight="9255" activeTab="1"/>
  </bookViews>
  <sheets>
    <sheet name="График дневное" sheetId="1" r:id="rId1"/>
    <sheet name="План дневное" sheetId="2" r:id="rId2"/>
  </sheets>
  <definedNames>
    <definedName name="_xlnm.Print_Area" localSheetId="0">'График дневное'!$A$1:$AC$46</definedName>
    <definedName name="_xlnm.Print_Area" localSheetId="1">'План дневное'!$A$1:$U$85</definedName>
  </definedNames>
  <calcPr fullCalcOnLoad="1"/>
</workbook>
</file>

<file path=xl/sharedStrings.xml><?xml version="1.0" encoding="utf-8"?>
<sst xmlns="http://schemas.openxmlformats.org/spreadsheetml/2006/main" count="311" uniqueCount="225">
  <si>
    <t>1 курс</t>
  </si>
  <si>
    <t>Курсы</t>
  </si>
  <si>
    <t>=</t>
  </si>
  <si>
    <t>Қ</t>
  </si>
  <si>
    <t>Ұ</t>
  </si>
  <si>
    <t>Ш</t>
  </si>
  <si>
    <t>Ж</t>
  </si>
  <si>
    <t>Ғылыми кеңестің</t>
  </si>
  <si>
    <t xml:space="preserve">атындағы Қостанай </t>
  </si>
  <si>
    <t xml:space="preserve"> ОҚУ ЖОСПАРЫ  / УЧЕБНЫЙ ПЛАН</t>
  </si>
  <si>
    <t>ақпан / февраль</t>
  </si>
  <si>
    <t>наурыз / март</t>
  </si>
  <si>
    <t>теориялық оқыту / теоретическое обучение</t>
  </si>
  <si>
    <t>емтихан сессиясы / экзаменационная сессия</t>
  </si>
  <si>
    <t>демалыс / каникулы</t>
  </si>
  <si>
    <t>жазғы семестр / летний семестр</t>
  </si>
  <si>
    <t>шолу дәрістері / обзорные лекции</t>
  </si>
  <si>
    <t>сәуір / апрель</t>
  </si>
  <si>
    <t>мамыр / май</t>
  </si>
  <si>
    <t>маусым / июнь</t>
  </si>
  <si>
    <t>шілде / июль</t>
  </si>
  <si>
    <t>тамыз / август</t>
  </si>
  <si>
    <t>1. Оқу үрдісінің графигі / График учебного процесса</t>
  </si>
  <si>
    <t xml:space="preserve">2 курс </t>
  </si>
  <si>
    <t xml:space="preserve">№__хаттамасымен___.____.20__  ж. </t>
  </si>
  <si>
    <t>Барлығы / Всего</t>
  </si>
  <si>
    <t>Барлық ауд. сағаты/ Всего ауд. часов</t>
  </si>
  <si>
    <t>практ. сабақ / практ. занят</t>
  </si>
  <si>
    <t>Ауд. жұмыс / Ауд.работа</t>
  </si>
  <si>
    <t>Бақылау нысаны / Форма контроля</t>
  </si>
  <si>
    <t>Курстық жұмыс/                                      Курсовая работа</t>
  </si>
  <si>
    <t>зерт. (студ) сабақ / лаб. (студ.) занят.</t>
  </si>
  <si>
    <t>Емтихан / Экзамен</t>
  </si>
  <si>
    <t>Кеңес төрағасы</t>
  </si>
  <si>
    <t>қаңтар / январь</t>
  </si>
  <si>
    <t>ұйымдастыру іс-шаралары / организационные мероприятия</t>
  </si>
  <si>
    <t>1 кезең</t>
  </si>
  <si>
    <t>2 кезең</t>
  </si>
  <si>
    <t>3 кезең</t>
  </si>
  <si>
    <t>4 кезең</t>
  </si>
  <si>
    <t>Кезеңдегі апталар / Недель в периоде</t>
  </si>
  <si>
    <t xml:space="preserve"> </t>
  </si>
  <si>
    <t>послевузовское образование (магистратура)</t>
  </si>
  <si>
    <t>::</t>
  </si>
  <si>
    <t xml:space="preserve">қатар жүргізілетін сабақ түрлері / виды занятий, проводящихся параллельно </t>
  </si>
  <si>
    <t>КЕ</t>
  </si>
  <si>
    <t>кешенді емтихан / комплексный экзамен</t>
  </si>
  <si>
    <t>МӨЖ   /   СРМ</t>
  </si>
  <si>
    <t>МОӨЖ  /  СРМП</t>
  </si>
  <si>
    <t>қараша / ноябрь</t>
  </si>
  <si>
    <t>факультеті</t>
  </si>
  <si>
    <t>P</t>
  </si>
  <si>
    <t>Кредит саны /                                                                Число кредитов</t>
  </si>
  <si>
    <t>Психология / Психология / Psychology</t>
  </si>
  <si>
    <t>Курс және академиялық кезең бойынша кредиттердің бөлінуі /                                                                             Распределение кредитов по академическим периодам</t>
  </si>
  <si>
    <t>Келісілді / Согласовано</t>
  </si>
  <si>
    <t>Комитет по учебным планам и программам</t>
  </si>
  <si>
    <t>Оқу  жоспары және бағдарламалары жөніндегі комитет /</t>
  </si>
  <si>
    <t xml:space="preserve">"А. Байтұрсынов   </t>
  </si>
  <si>
    <t xml:space="preserve">Кешенді емтихан / Комплексный экзамен / Complex examinations </t>
  </si>
  <si>
    <t>Құрастырды / Разработал:</t>
  </si>
  <si>
    <r>
      <t>Бекітілген</t>
    </r>
    <r>
      <rPr>
        <b/>
        <sz val="8"/>
        <rFont val="Arial Unicode MS"/>
        <family val="2"/>
      </rPr>
      <t xml:space="preserve">  </t>
    </r>
  </si>
  <si>
    <t>қырқүйек / сентябрь</t>
  </si>
  <si>
    <t>қазан / октябрь</t>
  </si>
  <si>
    <t>желтоқсан / декабрь</t>
  </si>
  <si>
    <t>ECTS</t>
  </si>
  <si>
    <t>БП/МК      БД/ОК</t>
  </si>
  <si>
    <t>Жалпы 5 модуль  бойынша / Итого по 5 модулю</t>
  </si>
  <si>
    <t>∑</t>
  </si>
  <si>
    <t xml:space="preserve">Оқу жоспары бойынша барлығы / Итого по учебному плану </t>
  </si>
  <si>
    <t>БП/ТК      БД/КВ</t>
  </si>
  <si>
    <t>ОҚТ/ДВО</t>
  </si>
  <si>
    <t>ҒЖООКББ бастығы / Начальник УНиПО_____________  А.Коваль</t>
  </si>
  <si>
    <t>Теориялық оқыту бойынша барлығы / Итого по теоретическому обучению</t>
  </si>
  <si>
    <t>Белгілеулер / Обозначения:</t>
  </si>
  <si>
    <t>мемлекеттік университеті" РМК</t>
  </si>
  <si>
    <t>ОМinv_01</t>
  </si>
  <si>
    <t>MSv_04</t>
  </si>
  <si>
    <t>Қорытынды аттестация / Итоговая аттестация</t>
  </si>
  <si>
    <t xml:space="preserve">КП/МК      ПД/ОК     </t>
  </si>
  <si>
    <t>БП/ТК       БД/КВ</t>
  </si>
  <si>
    <t xml:space="preserve">КП/ТК       ПД/КВ </t>
  </si>
  <si>
    <t xml:space="preserve">                                               ОҚТ мен ҚА бойынша барлығы/ Итого по ДВО и ИА</t>
  </si>
  <si>
    <t>Цикл/Компонент/Семестр</t>
  </si>
  <si>
    <t>Магистранттың  жұмыс уақытының бюджеті, сағат бойынша  / Бюджет рабочего времени магистранта в часах</t>
  </si>
  <si>
    <t>_____________________Х.Валиев</t>
  </si>
  <si>
    <t>Кәсіби практикалар /Профессиональные практики</t>
  </si>
  <si>
    <t>дәріс/лекции</t>
  </si>
  <si>
    <t xml:space="preserve">    /</t>
  </si>
  <si>
    <t>Шетел тілі (кәсіби) / Иностранный язык (профессиональный) / Foreign Language (professional)</t>
  </si>
  <si>
    <t>ЖОО-нан кейінгі білім (магистратура)</t>
  </si>
  <si>
    <t>Оқу жоспары бойынша барлығы / Итого по учебному плану</t>
  </si>
  <si>
    <t>ҚА/ ИА</t>
  </si>
  <si>
    <t>КП/МК               ПД/ОК</t>
  </si>
  <si>
    <t>Оқудың басталуы 2017-2018 оқу жылы / Начало обучения 2017-2018 учебный год</t>
  </si>
  <si>
    <t xml:space="preserve">КП/TК         ПД/KB   </t>
  </si>
  <si>
    <t>Psi / Psy 5203</t>
  </si>
  <si>
    <t>MSv_03</t>
  </si>
  <si>
    <t>өндірістік  практика / производственная практика</t>
  </si>
  <si>
    <t>магистранттың ЭЗЖ / ЭИР магистранта</t>
  </si>
  <si>
    <t>магистрлік жобаны қорғау / защита магистерского проекта</t>
  </si>
  <si>
    <t>Х</t>
  </si>
  <si>
    <t>Э</t>
  </si>
  <si>
    <t>Э/Ж</t>
  </si>
  <si>
    <t>Р</t>
  </si>
  <si>
    <t>ShT / IYa / FL 5201</t>
  </si>
  <si>
    <t>Кәсіби практика бойынша барлығы / Итого по профессиональной практике</t>
  </si>
  <si>
    <t xml:space="preserve"> ___._____.2017 ж/г. </t>
  </si>
  <si>
    <t xml:space="preserve">___._____.2017  ж/г. </t>
  </si>
  <si>
    <t>____._________2017 ж/г.</t>
  </si>
  <si>
    <r>
      <t xml:space="preserve">дайындық бағыты </t>
    </r>
    <r>
      <rPr>
        <sz val="8"/>
        <rFont val="Arial"/>
        <family val="2"/>
      </rPr>
      <t xml:space="preserve">бейіндік                                                                                                           </t>
    </r>
  </si>
  <si>
    <r>
      <t xml:space="preserve">по направлению подготовки </t>
    </r>
    <r>
      <rPr>
        <sz val="8"/>
        <rFont val="Arial"/>
        <family val="2"/>
      </rPr>
      <t>профильное</t>
    </r>
  </si>
  <si>
    <r>
      <t xml:space="preserve">оқу нысаны </t>
    </r>
    <r>
      <rPr>
        <sz val="8"/>
        <rFont val="Arial"/>
        <family val="2"/>
      </rPr>
      <t>күндізгі</t>
    </r>
  </si>
  <si>
    <r>
      <t>форма обучения</t>
    </r>
    <r>
      <rPr>
        <sz val="8"/>
        <rFont val="Arial"/>
        <family val="2"/>
      </rPr>
      <t xml:space="preserve"> очная</t>
    </r>
  </si>
  <si>
    <r>
      <t xml:space="preserve">оқу мерзімі   </t>
    </r>
    <r>
      <rPr>
        <sz val="8"/>
        <rFont val="Arial"/>
        <family val="2"/>
      </rPr>
      <t xml:space="preserve">  1,5 жыл</t>
    </r>
  </si>
  <si>
    <r>
      <t>срок обучения</t>
    </r>
    <r>
      <rPr>
        <sz val="8"/>
        <rFont val="Arial"/>
        <family val="2"/>
      </rPr>
      <t xml:space="preserve"> 1,5 года</t>
    </r>
  </si>
  <si>
    <t>оның ішінде /                        в том числе</t>
  </si>
  <si>
    <t>MSinv_02</t>
  </si>
  <si>
    <t xml:space="preserve">Пән / Дисциплина 1 </t>
  </si>
  <si>
    <t xml:space="preserve">Пән / Дисциплина 2 </t>
  </si>
  <si>
    <t xml:space="preserve">Стратегиялық менеджмент / Стратегический менеджмент / Strategic Management
</t>
  </si>
  <si>
    <t xml:space="preserve">SM 5301 </t>
  </si>
  <si>
    <t>2 Стратегиялық менеджмент / Стратегический менеджмент 2 / Strategic Management 2</t>
  </si>
  <si>
    <t>ВВО / CC / PP 5304</t>
  </si>
  <si>
    <t xml:space="preserve">Баға және баға орнату/ Цены и ценообразование/ Pricis and pricing </t>
  </si>
  <si>
    <t>Брэнд-менеджмент /Вrand Management</t>
  </si>
  <si>
    <t>Сауда менеджменті /Торговый менеджмент/Trading management</t>
  </si>
  <si>
    <t>Корпоративтік басқару / Корпоративное управление /Corporative management</t>
  </si>
  <si>
    <r>
      <t xml:space="preserve">Шығындарды басқару/ Управление затратами /  Cost management </t>
    </r>
    <r>
      <rPr>
        <b/>
        <sz val="14"/>
        <rFont val="Arial"/>
        <family val="2"/>
      </rPr>
      <t xml:space="preserve"> </t>
    </r>
  </si>
  <si>
    <t>Басқарушылық есеп (жылжытылған деңгей) / Управленческий учёт (продвинутый уровень) / Managerial accounting (advanced level)</t>
  </si>
  <si>
    <t>РM / РM 5205</t>
  </si>
  <si>
    <t>Log  5304</t>
  </si>
  <si>
    <t xml:space="preserve">Логистика/ Logistics  </t>
  </si>
  <si>
    <t xml:space="preserve">Инновациялық басқару/Управление инновациями /  Management of innovations  </t>
  </si>
  <si>
    <r>
      <t xml:space="preserve"> Шығындарды басқару/ Управление затратами / Cost management </t>
    </r>
    <r>
      <rPr>
        <b/>
        <sz val="14"/>
        <rFont val="Arial"/>
        <family val="2"/>
      </rPr>
      <t xml:space="preserve"> </t>
    </r>
  </si>
  <si>
    <t>Агроөнеркәсіптік менеджмент /Агропромышленный менеджмент/ Аgricultural менеджмент</t>
  </si>
  <si>
    <t xml:space="preserve"> Ұйымның қағидасы/Теория организации/ Оrganisation theory</t>
  </si>
  <si>
    <t>Қазақстанның солтүстік аймақтардағы өнеркәсіптік қауіпсіздіктің аграрлық - экономикалық негіздері / Аграрно-экономические основы продовольственной безопасности северного региона Казахстана /  Agro - economic foundations of food security of the northern region of Kazakhstan</t>
  </si>
  <si>
    <t>Бюджеттік жоспарлау және болжау / Бюджетное планирование и прогнозирование / Budgeting and Forecasting</t>
  </si>
  <si>
    <t>Басқарушылық шешімдер / Управленческие решения / Management decisions</t>
  </si>
  <si>
    <t>Мемлекеттік жоспарлау жүйесі / Система государственного планирования / The system of state planning</t>
  </si>
  <si>
    <t>Азаматтық және азаматтық іс жүргізу құқығының теориясы мен практикасы / Теория и практика гражданского и гражданско - процессуального законодательства / Theory and practice of civil and civil procedural law</t>
  </si>
  <si>
    <t>KL/TL 5304</t>
  </si>
  <si>
    <t>Көлік логистикасы / Транспортная логистика / Transport logistics</t>
  </si>
  <si>
    <t>Қойма шаруашылығы / Складское хозяйство / Ware-house economy</t>
  </si>
  <si>
    <t>Логистикалық инфраструктураны  басқару ақпараттық қамтамасыз ету / Информационное обеспечение управления логистической инфраструктурой /  Information management software logistics infrastructure</t>
  </si>
  <si>
    <t>Логистикадағы ақпараттық технологиялар / Информационные технологии в логистике / Information technology in logistics</t>
  </si>
  <si>
    <t>Кәсіби менеджмент / Профессиональный менеджмент / Professional management</t>
  </si>
  <si>
    <t>SM 5303</t>
  </si>
  <si>
    <t>BЕ / UU / MA 5306</t>
  </si>
  <si>
    <t>ShB / UZ / CM  5306</t>
  </si>
  <si>
    <t>АM  5307</t>
  </si>
  <si>
    <t>UK/TO/OT 5309</t>
  </si>
  <si>
    <t>BSh / UR / MD 5305</t>
  </si>
  <si>
    <t>MZhZh / SGP / SSP 5306</t>
  </si>
  <si>
    <t>BSh / UR / MD 5309</t>
  </si>
  <si>
    <t>ОMv_05</t>
  </si>
  <si>
    <t>MSinv_06</t>
  </si>
  <si>
    <t>Қазіргі басқарушылық талдау/ Современный управленческий анализ / Modern management analysis</t>
  </si>
  <si>
    <t>Коммуникациялық менеджмент / Коммуникационный  менеджмент/ Communications management</t>
  </si>
  <si>
    <t>КВ/KU /CM 5302</t>
  </si>
  <si>
    <t>UZ/ShB/CM 5305</t>
  </si>
  <si>
    <t>BМ 5307</t>
  </si>
  <si>
    <t>SM / TM 5308</t>
  </si>
  <si>
    <t>KM / CM 5309</t>
  </si>
  <si>
    <t>IB/UI/MI   5305</t>
  </si>
  <si>
    <t>KSAOKAN/AOPBSRK/AFFSNRK 5308</t>
  </si>
  <si>
    <t>BZhB / BPP / BF 5304</t>
  </si>
  <si>
    <t>AAIZhKTP / TPGGPZ / TPCCPL 5307</t>
  </si>
  <si>
    <t>MKZhBKP / PUDSGS / PMAPS 5308</t>
  </si>
  <si>
    <t>LIBAKE / IOULI / IMSLI 5306</t>
  </si>
  <si>
    <t xml:space="preserve">  KBT / SUA / MMA 5307</t>
  </si>
  <si>
    <t>LAT / ITL 5308</t>
  </si>
  <si>
    <t>ОӘБ бастығы / Начальник УМУ __________ Т.Чехова</t>
  </si>
  <si>
    <t>Декан / Декан    ________________________________Е.Васильчук</t>
  </si>
  <si>
    <t>Төраға / Председатель ________________________М.Уакпаева</t>
  </si>
  <si>
    <r>
      <t xml:space="preserve">Присуждаемая степень </t>
    </r>
    <r>
      <rPr>
        <sz val="8"/>
        <rFont val="Arial"/>
        <family val="2"/>
      </rPr>
      <t xml:space="preserve">магистр экономики и бизнеса    </t>
    </r>
  </si>
  <si>
    <t>по специальности 6М050700-Менеджмент</t>
  </si>
  <si>
    <r>
      <t xml:space="preserve">Берілетін дәрежесі </t>
    </r>
    <r>
      <rPr>
        <sz val="8"/>
        <rFont val="Arial"/>
        <family val="2"/>
      </rPr>
      <t>6М050700-Менеджмент мамандығы бойынша экономика және бизнес магистрі</t>
    </r>
  </si>
  <si>
    <t>ҚР БҒМ 05.07.2016 ж. №425 бұйрығымен бекітілген Типтік оқу жоспары  негізінде жасалған / разработан на основе Типового учебного плана, утвержденного приказом МОН РК №425 от 05.07.2016г.</t>
  </si>
  <si>
    <t>Экономикалық</t>
  </si>
  <si>
    <r>
      <t xml:space="preserve">специальность </t>
    </r>
    <r>
      <rPr>
        <sz val="8"/>
        <rFont val="Arial"/>
        <family val="2"/>
      </rPr>
      <t xml:space="preserve"> 6М050700-Менеджмент</t>
    </r>
  </si>
  <si>
    <t>магистрлік жобаны рәсімдеу /оформление  магистерского проекта</t>
  </si>
  <si>
    <t>Өндірістік практика / Производственная практика /  Production practice</t>
  </si>
  <si>
    <r>
      <t>мамандық топтары бойынша</t>
    </r>
    <r>
      <rPr>
        <sz val="8"/>
        <rFont val="Arial"/>
        <family val="2"/>
      </rPr>
      <t xml:space="preserve"> - әлеуметтік ғылымдар, экономика және бизнес</t>
    </r>
  </si>
  <si>
    <r>
      <t>по группе специальностей</t>
    </r>
    <r>
      <rPr>
        <sz val="8"/>
        <rFont val="Arial"/>
        <family val="2"/>
      </rPr>
      <t xml:space="preserve"> - социальные науки, экономика и бизнес</t>
    </r>
  </si>
  <si>
    <r>
      <t xml:space="preserve">мамандығы </t>
    </r>
    <r>
      <rPr>
        <sz val="8"/>
        <rFont val="Arial"/>
        <family val="2"/>
      </rPr>
      <t xml:space="preserve">6М050700-Менеджмент </t>
    </r>
  </si>
  <si>
    <t xml:space="preserve">КП/TК ПД/KB   </t>
  </si>
  <si>
    <t>Магистрлік жобаны рәсімдеу және қорғау / Оформление и защита магистерского проекта / Writing and defending of master's project</t>
  </si>
  <si>
    <t>Мемлекеттік қызмет жүйесіндегі басқарушылық қызметтің психологиясы / Психология управленческой деятельности в системе государственной службы / Psychology of management activities in the public service</t>
  </si>
  <si>
    <t>KSh/SH/ WHE 5305</t>
  </si>
  <si>
    <t>Магистрлік жобаны орындауды қоса есептегендегі, МЭЗЖ / ЭИРМ,  включая выполнение магистерского проекта / ERWM, including writing of the master's project</t>
  </si>
  <si>
    <t>Магистрлік жобаны орындауды қоса есептегенде, МЭЗЖ/ ЭИРМ,  включая выполнение магистерского проекта</t>
  </si>
  <si>
    <t>2. Оқу үрдісінің жоспары / План учебного процесса / Curriculum</t>
  </si>
  <si>
    <t>Модуль коды /       Код  модуля /Modules code</t>
  </si>
  <si>
    <t>Модуль атауы /             Наименование  модуля / Title of module</t>
  </si>
  <si>
    <t>Цикл /              Компонент    /Cycle / Component</t>
  </si>
  <si>
    <t>Пән коды/                      Код дисциплины                   / Code of discipline</t>
  </si>
  <si>
    <t xml:space="preserve">  Пән атауы /                                                                                                                                                                    Наименование дисциплины/                       Title of discipline</t>
  </si>
  <si>
    <t>Жалпы кәсіби пәндер / Общие профессиональные дисциплины / General professional disciplines</t>
  </si>
  <si>
    <t>Теориялық оқыту / Теоретическое обучение  / Theoretical education</t>
  </si>
  <si>
    <t xml:space="preserve"> Жалпы модульдер / Общие модули / General modules</t>
  </si>
  <si>
    <t>Жалпы 1 модуль  бойынша / Итого по 1 модулю / Module 1</t>
  </si>
  <si>
    <t>Мамандық модульдері / Модули специальности / Modules of specialties</t>
  </si>
  <si>
    <t>Стратегиялық басқару / Стратегическое управление / Strategic management</t>
  </si>
  <si>
    <t>Module 2</t>
  </si>
  <si>
    <t>Білім беру бағдарламаларының  модульдері  (магистрант ұсынылған төрт баламалы білім беру бағдарламаларының бірін таңдайды) /                                                                                                                                            Модули образовательных программ (магистрант выбирает одну из 4-х представленных альтернативных образовательных программ) / Modules of educational programs (undergraduate chooses one of the 4 alternative educational programs presented)</t>
  </si>
  <si>
    <t>1 "Сауда менеджменті" білім беру бағдарламасының модульдері / Модули  образовательной программы 1 «Торговый  менеджмент» / Modules of the educational program 1 "Trade Management"</t>
  </si>
  <si>
    <t>Шығындарды басқару / Управление затратами и ценообразование/ Cost Management and Pricing</t>
  </si>
  <si>
    <t>Жалпы 3 модуль  бойынша / Итого по 3 модулю / Module 3</t>
  </si>
  <si>
    <t>Саудалық қызметті ұйымдастыру / Организация торговой деятельности / Organization of trading activities</t>
  </si>
  <si>
    <t>Жалпы 4 модуль  бойынша / Итого по 4 модулю/ Module 4</t>
  </si>
  <si>
    <t>2 "Аграрлық менеджмент" білім беру бағдарламасының модульдері / Модули  образовательной программы 2  "Аграрный   менеджмент" / Modules of the educational program 2 "Agricultural Management"</t>
  </si>
  <si>
    <t>Инновациялық жүйелереді басқару / Управление инновационными системами / Innovation Systems Management</t>
  </si>
  <si>
    <t>Жалпы 4 модуль  бойынша / Итого по 4 модулю / Module 4</t>
  </si>
  <si>
    <t>Агроөнеркәсіптік кешенді басқару / Управление агропромышленным комплексом / Management of the agro-industrial complex</t>
  </si>
  <si>
    <t>3 "Мемлекеттік менеджменті" білім беру бағдарламасының модульдері / Модули  образовательной программы 3  "Государственный менеджмент" / Modules of the educational program 3 "State Management"</t>
  </si>
  <si>
    <t>Мемлекеттік жоспарплау жөне болжау / Государственное планирование и прогнозировние / State planning and forecasting</t>
  </si>
  <si>
    <t>Мемлекеттік қызметті басқару құқықтық жөне психологиялық аспектілері / Правовые и психологические аспекты управления в государственном управлении / Legal and psychological aspects of management in public administration</t>
  </si>
  <si>
    <t>Жалпы 4 модуль  бойынша / Итого по 4  модулю / Module 4</t>
  </si>
  <si>
    <t>4 "Логистикалық менеджменті" білім беру бағдарламасының модульдері / Модули  образовательной программы 4  "Логистический менеджмент" / Modules of the educational program 4 "Logistic management"</t>
  </si>
  <si>
    <t>Функционалдық логистика / Функиональная логистика / Functional Logistics</t>
  </si>
  <si>
    <t>Логистиканы ақпараттық және аналитикалық қамтамасыз ету / Информационное и аналитическое обеспечение логистики / Information and analytical logistics support</t>
  </si>
  <si>
    <t>Вариативтік модуль / Вариативный модуль / Elective module</t>
  </si>
  <si>
    <t>Қорытынды аттестация / Итоговая  аттестация / Final examination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</si>
</sst>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#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00000"/>
    <numFmt numFmtId="189" formatCode="0,&quot; + 1&quot;"/>
    <numFmt numFmtId="190" formatCode="\2\7&quot; + 1&quot;"/>
    <numFmt numFmtId="191" formatCode="\2\4&quot; + 1&quot;"/>
    <numFmt numFmtId="192" formatCode="\+0\+"/>
    <numFmt numFmtId="193" formatCode="\+\ 0,\+"/>
    <numFmt numFmtId="194" formatCode="\+\ 0&quot; +&quot;"/>
    <numFmt numFmtId="195" formatCode="&quot;+&quot;#&quot;+&quot;"/>
    <numFmt numFmtId="196" formatCode="&quot;+ &quot;#&quot; +&quot;"/>
    <numFmt numFmtId="197" formatCode="#&quot; + 1&quot;"/>
    <numFmt numFmtId="198" formatCode="[$€-2]\ ###,000_);[Red]\([$€-2]\ ###,000\)"/>
    <numFmt numFmtId="199" formatCode="[$-FC19]d\ mmmm\ yyyy\ &quot;г.&quot;"/>
    <numFmt numFmtId="200" formatCode="d/m;@"/>
    <numFmt numFmtId="201" formatCode="[&lt;=9999999]###\-####;\(###\)\ ###\-####"/>
    <numFmt numFmtId="202" formatCode="&quot;Т&quot;#,##0;\-&quot;Т&quot;#,##0"/>
    <numFmt numFmtId="203" formatCode="&quot;Т&quot;#,##0;[Red]\-&quot;Т&quot;#,##0"/>
    <numFmt numFmtId="204" formatCode="&quot;Т&quot;#,##0.00;\-&quot;Т&quot;#,##0.00"/>
    <numFmt numFmtId="205" formatCode="&quot;Т&quot;#,##0.00;[Red]\-&quot;Т&quot;#,##0.00"/>
    <numFmt numFmtId="206" formatCode="_-&quot;Т&quot;* #,##0_-;\-&quot;Т&quot;* #,##0_-;_-&quot;Т&quot;* &quot;-&quot;_-;_-@_-"/>
    <numFmt numFmtId="207" formatCode="_-* #,##0_-;\-* #,##0_-;_-* &quot;-&quot;_-;_-@_-"/>
    <numFmt numFmtId="208" formatCode="_-&quot;Т&quot;* #,##0.00_-;\-&quot;Т&quot;* #,##0.00_-;_-&quot;Т&quot;* &quot;-&quot;??_-;_-@_-"/>
    <numFmt numFmtId="209" formatCode="_-* #,##0.00_-;\-* #,##0.00_-;_-* &quot;-&quot;??_-;_-@_-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8"/>
      <name val="Arial Unicode MS"/>
      <family val="2"/>
    </font>
    <font>
      <sz val="8"/>
      <color indexed="8"/>
      <name val="Arial Unicode MS"/>
      <family val="2"/>
    </font>
    <font>
      <b/>
      <sz val="8"/>
      <name val="Arial Unicode MS"/>
      <family val="2"/>
    </font>
    <font>
      <b/>
      <sz val="8"/>
      <color indexed="10"/>
      <name val="Arial Unicode MS"/>
      <family val="2"/>
    </font>
    <font>
      <sz val="10"/>
      <name val="Arial Unicode MS"/>
      <family val="2"/>
    </font>
    <font>
      <sz val="8"/>
      <color indexed="9"/>
      <name val="Arial Unicode MS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 Unicode MS"/>
      <family val="2"/>
    </font>
    <font>
      <sz val="8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8"/>
      <color rgb="FFFF0000"/>
      <name val="Arial Unicode MS"/>
      <family val="2"/>
    </font>
    <font>
      <sz val="8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1"/>
      <name val="Arial"/>
      <family val="2"/>
    </font>
    <font>
      <b/>
      <sz val="10"/>
      <color theme="1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49" fontId="32" fillId="0" borderId="0" xfId="0" applyNumberFormat="1" applyFont="1" applyBorder="1" applyAlignment="1">
      <alignment/>
    </xf>
    <xf numFmtId="49" fontId="32" fillId="0" borderId="0" xfId="0" applyNumberFormat="1" applyFont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/>
    </xf>
    <xf numFmtId="0" fontId="37" fillId="0" borderId="0" xfId="0" applyFont="1" applyAlignment="1">
      <alignment vertical="justify" wrapText="1"/>
    </xf>
    <xf numFmtId="0" fontId="35" fillId="0" borderId="0" xfId="0" applyFont="1" applyAlignment="1">
      <alignment vertical="justify" wrapText="1"/>
    </xf>
    <xf numFmtId="0" fontId="35" fillId="0" borderId="0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49" fontId="37" fillId="0" borderId="14" xfId="0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49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5" fillId="0" borderId="0" xfId="0" applyFont="1" applyBorder="1" applyAlignment="1">
      <alignment/>
    </xf>
    <xf numFmtId="49" fontId="35" fillId="0" borderId="20" xfId="0" applyNumberFormat="1" applyFont="1" applyBorder="1" applyAlignment="1">
      <alignment horizontal="center"/>
    </xf>
    <xf numFmtId="49" fontId="35" fillId="0" borderId="15" xfId="0" applyNumberFormat="1" applyFont="1" applyBorder="1" applyAlignment="1">
      <alignment horizontal="center"/>
    </xf>
    <xf numFmtId="49" fontId="35" fillId="0" borderId="13" xfId="0" applyNumberFormat="1" applyFont="1" applyBorder="1" applyAlignment="1">
      <alignment horizontal="center"/>
    </xf>
    <xf numFmtId="49" fontId="35" fillId="0" borderId="14" xfId="0" applyNumberFormat="1" applyFont="1" applyBorder="1" applyAlignment="1">
      <alignment horizontal="center"/>
    </xf>
    <xf numFmtId="0" fontId="35" fillId="0" borderId="20" xfId="0" applyFont="1" applyBorder="1" applyAlignment="1">
      <alignment/>
    </xf>
    <xf numFmtId="0" fontId="35" fillId="0" borderId="2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35" fillId="0" borderId="0" xfId="0" applyNumberFormat="1" applyFont="1" applyFill="1" applyBorder="1" applyAlignment="1">
      <alignment/>
    </xf>
    <xf numFmtId="49" fontId="37" fillId="0" borderId="0" xfId="0" applyNumberFormat="1" applyFont="1" applyBorder="1" applyAlignment="1">
      <alignment/>
    </xf>
    <xf numFmtId="49" fontId="37" fillId="0" borderId="24" xfId="0" applyNumberFormat="1" applyFont="1" applyBorder="1" applyAlignment="1">
      <alignment horizontal="center"/>
    </xf>
    <xf numFmtId="49" fontId="35" fillId="0" borderId="0" xfId="0" applyNumberFormat="1" applyFont="1" applyAlignment="1">
      <alignment vertical="justify" wrapText="1"/>
    </xf>
    <xf numFmtId="49" fontId="35" fillId="0" borderId="0" xfId="0" applyNumberFormat="1" applyFont="1" applyAlignment="1">
      <alignment/>
    </xf>
    <xf numFmtId="49" fontId="35" fillId="0" borderId="0" xfId="0" applyNumberFormat="1" applyFont="1" applyBorder="1" applyAlignment="1">
      <alignment vertical="justify" wrapText="1"/>
    </xf>
    <xf numFmtId="49" fontId="35" fillId="0" borderId="0" xfId="0" applyNumberFormat="1" applyFont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49" fontId="37" fillId="0" borderId="24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justify" wrapText="1"/>
    </xf>
    <xf numFmtId="0" fontId="35" fillId="0" borderId="24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 vertical="justify"/>
    </xf>
    <xf numFmtId="0" fontId="4" fillId="0" borderId="32" xfId="0" applyFont="1" applyBorder="1" applyAlignment="1">
      <alignment horizontal="center" vertical="justify"/>
    </xf>
    <xf numFmtId="0" fontId="4" fillId="0" borderId="30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justify"/>
    </xf>
    <xf numFmtId="0" fontId="4" fillId="0" borderId="29" xfId="0" applyFont="1" applyBorder="1" applyAlignment="1">
      <alignment horizontal="center" vertical="justify"/>
    </xf>
    <xf numFmtId="0" fontId="4" fillId="0" borderId="33" xfId="0" applyFont="1" applyBorder="1" applyAlignment="1">
      <alignment horizontal="center" vertical="justify"/>
    </xf>
    <xf numFmtId="0" fontId="4" fillId="0" borderId="34" xfId="0" applyFont="1" applyBorder="1" applyAlignment="1">
      <alignment horizontal="center" vertical="justify"/>
    </xf>
    <xf numFmtId="0" fontId="4" fillId="0" borderId="30" xfId="0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43" fillId="0" borderId="35" xfId="0" applyFont="1" applyFill="1" applyBorder="1" applyAlignment="1">
      <alignment horizontal="center" vertical="justify"/>
    </xf>
    <xf numFmtId="0" fontId="42" fillId="0" borderId="24" xfId="0" applyFont="1" applyBorder="1" applyAlignment="1">
      <alignment horizontal="left" vertical="top" wrapText="1"/>
    </xf>
    <xf numFmtId="0" fontId="42" fillId="0" borderId="17" xfId="0" applyNumberFormat="1" applyFont="1" applyBorder="1" applyAlignment="1">
      <alignment horizontal="center" vertical="center"/>
    </xf>
    <xf numFmtId="0" fontId="42" fillId="0" borderId="36" xfId="0" applyFont="1" applyBorder="1" applyAlignment="1">
      <alignment horizontal="left" vertical="top" wrapText="1"/>
    </xf>
    <xf numFmtId="0" fontId="42" fillId="0" borderId="37" xfId="0" applyFont="1" applyBorder="1" applyAlignment="1">
      <alignment horizontal="left" vertical="top" wrapText="1"/>
    </xf>
    <xf numFmtId="0" fontId="42" fillId="0" borderId="38" xfId="0" applyFont="1" applyBorder="1" applyAlignment="1">
      <alignment horizontal="left" vertical="top" wrapText="1"/>
    </xf>
    <xf numFmtId="0" fontId="42" fillId="0" borderId="39" xfId="0" applyNumberFormat="1" applyFont="1" applyBorder="1" applyAlignment="1">
      <alignment horizontal="center" vertical="center"/>
    </xf>
    <xf numFmtId="0" fontId="42" fillId="0" borderId="4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42" fillId="0" borderId="41" xfId="0" applyFont="1" applyBorder="1" applyAlignment="1">
      <alignment horizontal="left" vertical="top" wrapText="1"/>
    </xf>
    <xf numFmtId="0" fontId="42" fillId="0" borderId="25" xfId="0" applyNumberFormat="1" applyFont="1" applyBorder="1" applyAlignment="1">
      <alignment horizontal="center" vertical="center"/>
    </xf>
    <xf numFmtId="0" fontId="42" fillId="0" borderId="27" xfId="0" applyNumberFormat="1" applyFont="1" applyBorder="1" applyAlignment="1">
      <alignment horizontal="center" vertical="center"/>
    </xf>
    <xf numFmtId="0" fontId="42" fillId="0" borderId="35" xfId="0" applyFont="1" applyBorder="1" applyAlignment="1">
      <alignment horizontal="left" vertical="center" wrapText="1"/>
    </xf>
    <xf numFmtId="0" fontId="43" fillId="0" borderId="42" xfId="0" applyFont="1" applyFill="1" applyBorder="1" applyAlignment="1">
      <alignment horizontal="center" vertical="justify"/>
    </xf>
    <xf numFmtId="0" fontId="42" fillId="0" borderId="42" xfId="0" applyFont="1" applyBorder="1" applyAlignment="1">
      <alignment horizontal="left" vertical="center" wrapText="1"/>
    </xf>
    <xf numFmtId="0" fontId="0" fillId="0" borderId="38" xfId="0" applyFont="1" applyBorder="1" applyAlignment="1">
      <alignment/>
    </xf>
    <xf numFmtId="0" fontId="44" fillId="0" borderId="43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2" fillId="0" borderId="44" xfId="0" applyNumberFormat="1" applyFont="1" applyBorder="1" applyAlignment="1">
      <alignment horizontal="center" vertical="center"/>
    </xf>
    <xf numFmtId="0" fontId="42" fillId="0" borderId="45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2" fillId="0" borderId="43" xfId="0" applyFont="1" applyBorder="1" applyAlignment="1">
      <alignment horizontal="left" vertical="top" wrapText="1"/>
    </xf>
    <xf numFmtId="0" fontId="42" fillId="0" borderId="38" xfId="0" applyFont="1" applyBorder="1" applyAlignment="1">
      <alignment horizontal="left" vertical="top"/>
    </xf>
    <xf numFmtId="0" fontId="42" fillId="0" borderId="24" xfId="0" applyFont="1" applyFill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/>
    </xf>
    <xf numFmtId="0" fontId="42" fillId="0" borderId="47" xfId="0" applyNumberFormat="1" applyFont="1" applyBorder="1" applyAlignment="1">
      <alignment horizontal="center" vertical="center"/>
    </xf>
    <xf numFmtId="0" fontId="42" fillId="0" borderId="48" xfId="0" applyFont="1" applyBorder="1" applyAlignment="1">
      <alignment horizontal="left" vertical="center" wrapText="1"/>
    </xf>
    <xf numFmtId="49" fontId="35" fillId="25" borderId="13" xfId="0" applyNumberFormat="1" applyFont="1" applyFill="1" applyBorder="1" applyAlignment="1">
      <alignment horizontal="center"/>
    </xf>
    <xf numFmtId="49" fontId="35" fillId="25" borderId="14" xfId="0" applyNumberFormat="1" applyFont="1" applyFill="1" applyBorder="1" applyAlignment="1">
      <alignment horizontal="center"/>
    </xf>
    <xf numFmtId="49" fontId="37" fillId="0" borderId="18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wrapText="1"/>
    </xf>
    <xf numFmtId="0" fontId="44" fillId="0" borderId="43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42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 wrapText="1"/>
    </xf>
    <xf numFmtId="0" fontId="44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4" fillId="0" borderId="43" xfId="0" applyFont="1" applyBorder="1" applyAlignment="1">
      <alignment horizontal="left" vertical="top" wrapText="1"/>
    </xf>
    <xf numFmtId="0" fontId="42" fillId="0" borderId="49" xfId="0" applyFont="1" applyBorder="1" applyAlignment="1">
      <alignment horizontal="center" vertical="top" wrapText="1"/>
    </xf>
    <xf numFmtId="0" fontId="42" fillId="0" borderId="35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2" fillId="0" borderId="42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left" vertical="center"/>
    </xf>
    <xf numFmtId="0" fontId="44" fillId="0" borderId="45" xfId="0" applyFont="1" applyBorder="1" applyAlignment="1">
      <alignment horizontal="left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 wrapText="1"/>
    </xf>
    <xf numFmtId="0" fontId="41" fillId="26" borderId="0" xfId="0" applyFont="1" applyFill="1" applyBorder="1" applyAlignment="1">
      <alignment/>
    </xf>
    <xf numFmtId="0" fontId="41" fillId="25" borderId="0" xfId="0" applyFont="1" applyFill="1" applyBorder="1" applyAlignment="1">
      <alignment/>
    </xf>
    <xf numFmtId="0" fontId="44" fillId="0" borderId="24" xfId="0" applyFont="1" applyBorder="1" applyAlignment="1">
      <alignment vertical="center" wrapText="1"/>
    </xf>
    <xf numFmtId="0" fontId="34" fillId="25" borderId="0" xfId="0" applyFont="1" applyFill="1" applyBorder="1" applyAlignment="1">
      <alignment horizontal="center"/>
    </xf>
    <xf numFmtId="0" fontId="42" fillId="0" borderId="35" xfId="0" applyFont="1" applyBorder="1" applyAlignment="1">
      <alignment horizontal="left" vertical="top" wrapText="1"/>
    </xf>
    <xf numFmtId="0" fontId="42" fillId="0" borderId="60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left" vertical="center"/>
    </xf>
    <xf numFmtId="0" fontId="44" fillId="0" borderId="62" xfId="0" applyFont="1" applyBorder="1" applyAlignment="1">
      <alignment horizontal="left" vertical="center"/>
    </xf>
    <xf numFmtId="0" fontId="42" fillId="0" borderId="63" xfId="0" applyNumberFormat="1" applyFont="1" applyFill="1" applyBorder="1" applyAlignment="1">
      <alignment horizontal="center" vertical="center"/>
    </xf>
    <xf numFmtId="0" fontId="42" fillId="0" borderId="62" xfId="0" applyNumberFormat="1" applyFont="1" applyFill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30" xfId="0" applyNumberFormat="1" applyFont="1" applyBorder="1" applyAlignment="1">
      <alignment horizontal="center" vertical="center"/>
    </xf>
    <xf numFmtId="0" fontId="42" fillId="0" borderId="29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49" fontId="35" fillId="25" borderId="18" xfId="0" applyNumberFormat="1" applyFont="1" applyFill="1" applyBorder="1" applyAlignment="1">
      <alignment horizontal="center"/>
    </xf>
    <xf numFmtId="0" fontId="4" fillId="0" borderId="63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65" xfId="0" applyFont="1" applyBorder="1" applyAlignment="1">
      <alignment/>
    </xf>
    <xf numFmtId="0" fontId="4" fillId="0" borderId="62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35" fillId="0" borderId="67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0" fillId="0" borderId="6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49" fontId="37" fillId="0" borderId="22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/>
    </xf>
    <xf numFmtId="0" fontId="49" fillId="0" borderId="39" xfId="0" applyNumberFormat="1" applyFont="1" applyBorder="1" applyAlignment="1">
      <alignment horizontal="center"/>
    </xf>
    <xf numFmtId="0" fontId="49" fillId="0" borderId="40" xfId="0" applyNumberFormat="1" applyFont="1" applyBorder="1" applyAlignment="1">
      <alignment horizontal="center"/>
    </xf>
    <xf numFmtId="0" fontId="49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/>
    </xf>
    <xf numFmtId="0" fontId="42" fillId="0" borderId="35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top"/>
    </xf>
    <xf numFmtId="0" fontId="42" fillId="0" borderId="42" xfId="0" applyFont="1" applyFill="1" applyBorder="1" applyAlignment="1">
      <alignment horizontal="center" vertical="top"/>
    </xf>
    <xf numFmtId="0" fontId="42" fillId="0" borderId="32" xfId="0" applyFont="1" applyBorder="1" applyAlignment="1">
      <alignment horizontal="center" vertical="center"/>
    </xf>
    <xf numFmtId="0" fontId="44" fillId="0" borderId="66" xfId="0" applyFont="1" applyBorder="1" applyAlignment="1">
      <alignment horizontal="left" vertical="center"/>
    </xf>
    <xf numFmtId="0" fontId="44" fillId="0" borderId="58" xfId="0" applyFont="1" applyBorder="1" applyAlignment="1">
      <alignment horizontal="left" vertical="center"/>
    </xf>
    <xf numFmtId="0" fontId="44" fillId="0" borderId="59" xfId="0" applyFont="1" applyBorder="1" applyAlignment="1">
      <alignment horizontal="left" vertical="center"/>
    </xf>
    <xf numFmtId="0" fontId="42" fillId="0" borderId="58" xfId="0" applyNumberFormat="1" applyFont="1" applyBorder="1" applyAlignment="1">
      <alignment horizontal="center" vertical="center"/>
    </xf>
    <xf numFmtId="0" fontId="42" fillId="0" borderId="59" xfId="0" applyNumberFormat="1" applyFont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  <xf numFmtId="0" fontId="42" fillId="0" borderId="32" xfId="0" applyNumberFormat="1" applyFont="1" applyBorder="1" applyAlignment="1">
      <alignment horizontal="center" vertical="center"/>
    </xf>
    <xf numFmtId="0" fontId="42" fillId="0" borderId="70" xfId="0" applyNumberFormat="1" applyFont="1" applyBorder="1" applyAlignment="1">
      <alignment horizontal="center" vertical="center"/>
    </xf>
    <xf numFmtId="0" fontId="42" fillId="0" borderId="34" xfId="0" applyNumberFormat="1" applyFont="1" applyBorder="1" applyAlignment="1">
      <alignment horizontal="center" vertical="center"/>
    </xf>
    <xf numFmtId="0" fontId="42" fillId="0" borderId="66" xfId="0" applyNumberFormat="1" applyFont="1" applyFill="1" applyBorder="1" applyAlignment="1">
      <alignment horizontal="center" vertical="center"/>
    </xf>
    <xf numFmtId="0" fontId="42" fillId="25" borderId="62" xfId="0" applyNumberFormat="1" applyFont="1" applyFill="1" applyBorder="1" applyAlignment="1">
      <alignment horizontal="center" vertical="center"/>
    </xf>
    <xf numFmtId="0" fontId="49" fillId="0" borderId="25" xfId="0" applyNumberFormat="1" applyFont="1" applyBorder="1" applyAlignment="1">
      <alignment horizontal="center"/>
    </xf>
    <xf numFmtId="0" fontId="49" fillId="0" borderId="27" xfId="0" applyNumberFormat="1" applyFont="1" applyBorder="1" applyAlignment="1">
      <alignment horizontal="center"/>
    </xf>
    <xf numFmtId="0" fontId="42" fillId="0" borderId="36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2" fillId="0" borderId="64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36" xfId="0" applyFont="1" applyFill="1" applyBorder="1" applyAlignment="1">
      <alignment horizontal="left" vertical="top" wrapText="1"/>
    </xf>
    <xf numFmtId="0" fontId="44" fillId="0" borderId="36" xfId="0" applyFont="1" applyBorder="1" applyAlignment="1">
      <alignment vertical="center" wrapText="1"/>
    </xf>
    <xf numFmtId="0" fontId="44" fillId="0" borderId="36" xfId="0" applyFont="1" applyBorder="1" applyAlignment="1">
      <alignment horizontal="center" vertical="center" wrapText="1"/>
    </xf>
    <xf numFmtId="0" fontId="42" fillId="25" borderId="64" xfId="0" applyFont="1" applyFill="1" applyBorder="1" applyAlignment="1">
      <alignment horizontal="center" vertical="center" wrapText="1"/>
    </xf>
    <xf numFmtId="0" fontId="42" fillId="0" borderId="57" xfId="0" applyFont="1" applyBorder="1" applyAlignment="1">
      <alignment horizontal="left" vertical="top" wrapText="1"/>
    </xf>
    <xf numFmtId="0" fontId="42" fillId="0" borderId="74" xfId="0" applyFont="1" applyBorder="1" applyAlignment="1">
      <alignment horizontal="left" vertical="center" wrapText="1"/>
    </xf>
    <xf numFmtId="0" fontId="44" fillId="0" borderId="7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2" fillId="0" borderId="74" xfId="0" applyFont="1" applyBorder="1" applyAlignment="1">
      <alignment horizontal="left" vertical="top" wrapText="1"/>
    </xf>
    <xf numFmtId="0" fontId="42" fillId="25" borderId="53" xfId="0" applyFont="1" applyFill="1" applyBorder="1" applyAlignment="1">
      <alignment horizontal="center" vertical="center"/>
    </xf>
    <xf numFmtId="0" fontId="42" fillId="25" borderId="41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center" vertical="center" wrapText="1"/>
    </xf>
    <xf numFmtId="0" fontId="42" fillId="25" borderId="37" xfId="0" applyFont="1" applyFill="1" applyBorder="1" applyAlignment="1">
      <alignment horizontal="center" vertical="center" wrapText="1"/>
    </xf>
    <xf numFmtId="0" fontId="44" fillId="25" borderId="23" xfId="0" applyFont="1" applyFill="1" applyBorder="1" applyAlignment="1">
      <alignment horizontal="center" vertical="center" wrapText="1"/>
    </xf>
    <xf numFmtId="0" fontId="44" fillId="25" borderId="24" xfId="0" applyFont="1" applyFill="1" applyBorder="1" applyAlignment="1">
      <alignment horizontal="center" vertical="center" wrapText="1"/>
    </xf>
    <xf numFmtId="0" fontId="42" fillId="25" borderId="48" xfId="0" applyFont="1" applyFill="1" applyBorder="1" applyAlignment="1">
      <alignment horizontal="center" vertical="center" wrapText="1"/>
    </xf>
    <xf numFmtId="0" fontId="42" fillId="25" borderId="35" xfId="0" applyFont="1" applyFill="1" applyBorder="1" applyAlignment="1">
      <alignment horizontal="center" vertical="center" wrapText="1"/>
    </xf>
    <xf numFmtId="0" fontId="42" fillId="25" borderId="42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center"/>
    </xf>
    <xf numFmtId="0" fontId="42" fillId="25" borderId="0" xfId="0" applyFont="1" applyFill="1" applyBorder="1" applyAlignment="1">
      <alignment/>
    </xf>
    <xf numFmtId="0" fontId="42" fillId="25" borderId="0" xfId="0" applyFont="1" applyFill="1" applyAlignment="1">
      <alignment horizontal="left" vertical="center"/>
    </xf>
    <xf numFmtId="0" fontId="42" fillId="25" borderId="0" xfId="0" applyFont="1" applyFill="1" applyBorder="1" applyAlignment="1">
      <alignment horizontal="left"/>
    </xf>
    <xf numFmtId="0" fontId="29" fillId="25" borderId="0" xfId="0" applyFont="1" applyFill="1" applyAlignment="1">
      <alignment horizontal="center" vertical="center"/>
    </xf>
    <xf numFmtId="0" fontId="27" fillId="25" borderId="0" xfId="0" applyFont="1" applyFill="1" applyBorder="1" applyAlignment="1">
      <alignment horizontal="left"/>
    </xf>
    <xf numFmtId="0" fontId="26" fillId="25" borderId="0" xfId="0" applyFont="1" applyFill="1" applyAlignment="1">
      <alignment horizontal="left" vertical="center"/>
    </xf>
    <xf numFmtId="0" fontId="27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27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44" fillId="0" borderId="76" xfId="0" applyNumberFormat="1" applyFont="1" applyBorder="1" applyAlignment="1">
      <alignment horizontal="center" vertical="center"/>
    </xf>
    <xf numFmtId="0" fontId="44" fillId="25" borderId="38" xfId="0" applyFont="1" applyFill="1" applyBorder="1" applyAlignment="1">
      <alignment horizontal="center" vertical="center" wrapText="1"/>
    </xf>
    <xf numFmtId="0" fontId="44" fillId="25" borderId="36" xfId="0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67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68" xfId="0" applyFont="1" applyBorder="1" applyAlignment="1">
      <alignment horizontal="left" vertical="center"/>
    </xf>
    <xf numFmtId="0" fontId="44" fillId="0" borderId="36" xfId="0" applyNumberFormat="1" applyFont="1" applyBorder="1" applyAlignment="1">
      <alignment horizontal="center" vertical="center"/>
    </xf>
    <xf numFmtId="0" fontId="44" fillId="25" borderId="17" xfId="0" applyFont="1" applyFill="1" applyBorder="1" applyAlignment="1">
      <alignment horizontal="center" vertical="top" wrapText="1"/>
    </xf>
    <xf numFmtId="0" fontId="47" fillId="0" borderId="69" xfId="0" applyNumberFormat="1" applyFont="1" applyBorder="1" applyAlignment="1">
      <alignment horizontal="center"/>
    </xf>
    <xf numFmtId="0" fontId="47" fillId="0" borderId="47" xfId="0" applyNumberFormat="1" applyFont="1" applyBorder="1" applyAlignment="1">
      <alignment horizontal="center"/>
    </xf>
    <xf numFmtId="0" fontId="47" fillId="0" borderId="70" xfId="0" applyNumberFormat="1" applyFont="1" applyBorder="1" applyAlignment="1">
      <alignment horizontal="center"/>
    </xf>
    <xf numFmtId="0" fontId="49" fillId="0" borderId="30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73" xfId="0" applyFont="1" applyBorder="1" applyAlignment="1">
      <alignment horizontal="center" wrapText="1"/>
    </xf>
    <xf numFmtId="49" fontId="35" fillId="0" borderId="0" xfId="0" applyNumberFormat="1" applyFont="1" applyBorder="1" applyAlignment="1">
      <alignment horizontal="center"/>
    </xf>
    <xf numFmtId="49" fontId="35" fillId="0" borderId="20" xfId="0" applyNumberFormat="1" applyFont="1" applyBorder="1" applyAlignment="1">
      <alignment horizontal="center" vertical="center"/>
    </xf>
    <xf numFmtId="49" fontId="35" fillId="25" borderId="23" xfId="0" applyNumberFormat="1" applyFont="1" applyFill="1" applyBorder="1" applyAlignment="1">
      <alignment horizontal="center"/>
    </xf>
    <xf numFmtId="49" fontId="35" fillId="0" borderId="43" xfId="0" applyNumberFormat="1" applyFont="1" applyBorder="1" applyAlignment="1">
      <alignment horizontal="center"/>
    </xf>
    <xf numFmtId="0" fontId="35" fillId="0" borderId="49" xfId="0" applyFont="1" applyBorder="1" applyAlignment="1">
      <alignment/>
    </xf>
    <xf numFmtId="49" fontId="35" fillId="0" borderId="21" xfId="0" applyNumberFormat="1" applyFont="1" applyBorder="1" applyAlignment="1">
      <alignment horizontal="center"/>
    </xf>
    <xf numFmtId="49" fontId="35" fillId="25" borderId="20" xfId="0" applyNumberFormat="1" applyFont="1" applyFill="1" applyBorder="1" applyAlignment="1">
      <alignment horizontal="center"/>
    </xf>
    <xf numFmtId="49" fontId="35" fillId="25" borderId="22" xfId="0" applyNumberFormat="1" applyFont="1" applyFill="1" applyBorder="1" applyAlignment="1">
      <alignment horizontal="center"/>
    </xf>
    <xf numFmtId="49" fontId="35" fillId="25" borderId="17" xfId="0" applyNumberFormat="1" applyFont="1" applyFill="1" applyBorder="1" applyAlignment="1">
      <alignment horizontal="center"/>
    </xf>
    <xf numFmtId="0" fontId="44" fillId="0" borderId="77" xfId="0" applyFont="1" applyBorder="1" applyAlignment="1">
      <alignment horizontal="left" vertical="top"/>
    </xf>
    <xf numFmtId="0" fontId="44" fillId="0" borderId="78" xfId="0" applyFont="1" applyBorder="1" applyAlignment="1">
      <alignment horizontal="left" vertical="top"/>
    </xf>
    <xf numFmtId="0" fontId="44" fillId="0" borderId="79" xfId="0" applyFont="1" applyBorder="1" applyAlignment="1">
      <alignment horizontal="left" vertical="top"/>
    </xf>
    <xf numFmtId="0" fontId="4" fillId="0" borderId="57" xfId="0" applyFont="1" applyBorder="1" applyAlignment="1">
      <alignment horizontal="center" vertical="justify"/>
    </xf>
    <xf numFmtId="0" fontId="35" fillId="0" borderId="27" xfId="0" applyFont="1" applyBorder="1" applyAlignment="1">
      <alignment horizontal="center" vertical="justify"/>
    </xf>
    <xf numFmtId="0" fontId="4" fillId="0" borderId="74" xfId="0" applyFont="1" applyBorder="1" applyAlignment="1">
      <alignment horizontal="center" vertical="justify"/>
    </xf>
    <xf numFmtId="0" fontId="50" fillId="0" borderId="15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justify"/>
    </xf>
    <xf numFmtId="0" fontId="4" fillId="0" borderId="44" xfId="0" applyFont="1" applyBorder="1" applyAlignment="1">
      <alignment horizontal="center" vertical="justify"/>
    </xf>
    <xf numFmtId="0" fontId="4" fillId="0" borderId="51" xfId="0" applyFont="1" applyBorder="1" applyAlignment="1">
      <alignment horizontal="center" vertical="justify"/>
    </xf>
    <xf numFmtId="49" fontId="37" fillId="0" borderId="13" xfId="0" applyNumberFormat="1" applyFont="1" applyBorder="1" applyAlignment="1">
      <alignment vertical="center"/>
    </xf>
    <xf numFmtId="49" fontId="37" fillId="0" borderId="18" xfId="0" applyNumberFormat="1" applyFont="1" applyBorder="1" applyAlignment="1">
      <alignment vertical="center"/>
    </xf>
    <xf numFmtId="0" fontId="37" fillId="0" borderId="17" xfId="0" applyFont="1" applyBorder="1" applyAlignment="1">
      <alignment horizontal="center"/>
    </xf>
    <xf numFmtId="0" fontId="42" fillId="0" borderId="42" xfId="0" applyFont="1" applyBorder="1" applyAlignment="1">
      <alignment horizontal="left" vertical="top" wrapText="1"/>
    </xf>
    <xf numFmtId="0" fontId="42" fillId="0" borderId="80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25" borderId="52" xfId="0" applyFont="1" applyFill="1" applyBorder="1" applyAlignment="1">
      <alignment horizontal="center" vertical="center" wrapText="1"/>
    </xf>
    <xf numFmtId="0" fontId="42" fillId="25" borderId="53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4" fillId="25" borderId="13" xfId="0" applyFont="1" applyFill="1" applyBorder="1" applyAlignment="1">
      <alignment horizontal="center" vertical="center" wrapText="1"/>
    </xf>
    <xf numFmtId="0" fontId="44" fillId="25" borderId="17" xfId="0" applyFont="1" applyFill="1" applyBorder="1" applyAlignment="1">
      <alignment horizontal="center" vertical="center" wrapText="1"/>
    </xf>
    <xf numFmtId="0" fontId="44" fillId="25" borderId="76" xfId="0" applyFont="1" applyFill="1" applyBorder="1" applyAlignment="1">
      <alignment horizontal="center" vertical="center" wrapText="1"/>
    </xf>
    <xf numFmtId="0" fontId="44" fillId="25" borderId="68" xfId="0" applyFont="1" applyFill="1" applyBorder="1" applyAlignment="1">
      <alignment horizontal="center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72" xfId="0" applyNumberFormat="1" applyFont="1" applyBorder="1" applyAlignment="1">
      <alignment horizontal="center" vertical="center"/>
    </xf>
    <xf numFmtId="0" fontId="42" fillId="0" borderId="81" xfId="0" applyNumberFormat="1" applyFont="1" applyBorder="1" applyAlignment="1">
      <alignment horizontal="center" vertical="center"/>
    </xf>
    <xf numFmtId="0" fontId="44" fillId="25" borderId="14" xfId="0" applyFont="1" applyFill="1" applyBorder="1" applyAlignment="1">
      <alignment horizontal="center" vertical="center" wrapText="1"/>
    </xf>
    <xf numFmtId="0" fontId="44" fillId="25" borderId="18" xfId="0" applyFont="1" applyFill="1" applyBorder="1" applyAlignment="1">
      <alignment horizontal="center" vertical="center" wrapText="1"/>
    </xf>
    <xf numFmtId="0" fontId="44" fillId="25" borderId="43" xfId="0" applyFont="1" applyFill="1" applyBorder="1" applyAlignment="1">
      <alignment horizontal="center" vertical="center" wrapText="1"/>
    </xf>
    <xf numFmtId="0" fontId="44" fillId="25" borderId="15" xfId="0" applyFont="1" applyFill="1" applyBorder="1" applyAlignment="1">
      <alignment horizontal="center" vertical="center" wrapText="1"/>
    </xf>
    <xf numFmtId="0" fontId="42" fillId="0" borderId="56" xfId="0" applyNumberFormat="1" applyFont="1" applyBorder="1" applyAlignment="1">
      <alignment horizontal="center" vertical="center"/>
    </xf>
    <xf numFmtId="0" fontId="44" fillId="25" borderId="79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justify"/>
    </xf>
    <xf numFmtId="0" fontId="43" fillId="0" borderId="64" xfId="0" applyFont="1" applyFill="1" applyBorder="1" applyAlignment="1">
      <alignment horizontal="center" vertical="justify"/>
    </xf>
    <xf numFmtId="0" fontId="42" fillId="0" borderId="8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74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" fillId="0" borderId="13" xfId="0" applyFont="1" applyBorder="1" applyAlignment="1">
      <alignment/>
    </xf>
    <xf numFmtId="0" fontId="44" fillId="25" borderId="65" xfId="0" applyFont="1" applyFill="1" applyBorder="1" applyAlignment="1">
      <alignment horizontal="center" vertical="center" wrapText="1"/>
    </xf>
    <xf numFmtId="0" fontId="44" fillId="25" borderId="69" xfId="0" applyFont="1" applyFill="1" applyBorder="1" applyAlignment="1">
      <alignment horizontal="center" vertical="center" wrapText="1"/>
    </xf>
    <xf numFmtId="0" fontId="44" fillId="25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24" xfId="0" applyNumberFormat="1" applyFont="1" applyBorder="1" applyAlignment="1" quotePrefix="1">
      <alignment horizontal="center" vertical="center" wrapText="1"/>
    </xf>
    <xf numFmtId="0" fontId="60" fillId="0" borderId="24" xfId="0" applyFont="1" applyBorder="1" applyAlignment="1" quotePrefix="1">
      <alignment horizontal="center" vertical="center" wrapText="1"/>
    </xf>
    <xf numFmtId="0" fontId="60" fillId="25" borderId="43" xfId="0" applyFont="1" applyFill="1" applyBorder="1" applyAlignment="1" quotePrefix="1">
      <alignment horizontal="center" vertical="center" wrapText="1"/>
    </xf>
    <xf numFmtId="0" fontId="60" fillId="0" borderId="43" xfId="0" applyFont="1" applyBorder="1" applyAlignment="1" quotePrefix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8" xfId="0" applyFont="1" applyBorder="1" applyAlignment="1" quotePrefix="1">
      <alignment horizontal="center" vertical="center" wrapText="1"/>
    </xf>
    <xf numFmtId="0" fontId="60" fillId="0" borderId="14" xfId="0" applyFont="1" applyBorder="1" applyAlignment="1" quotePrefix="1">
      <alignment horizontal="center" vertical="center" wrapText="1"/>
    </xf>
    <xf numFmtId="0" fontId="60" fillId="0" borderId="14" xfId="0" applyFont="1" applyBorder="1" applyAlignment="1" quotePrefix="1">
      <alignment horizontal="center" vertical="center"/>
    </xf>
    <xf numFmtId="0" fontId="60" fillId="0" borderId="15" xfId="0" applyFont="1" applyBorder="1" applyAlignment="1" quotePrefix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 quotePrefix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 quotePrefix="1">
      <alignment horizontal="center" vertical="center" wrapText="1"/>
    </xf>
    <xf numFmtId="0" fontId="60" fillId="0" borderId="0" xfId="0" applyFont="1" applyBorder="1" applyAlignment="1" quotePrefix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42" fillId="0" borderId="71" xfId="0" applyFont="1" applyFill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4" fillId="25" borderId="46" xfId="0" applyFont="1" applyFill="1" applyBorder="1" applyAlignment="1">
      <alignment horizontal="center" vertical="center" wrapText="1"/>
    </xf>
    <xf numFmtId="0" fontId="44" fillId="25" borderId="16" xfId="0" applyFont="1" applyFill="1" applyBorder="1" applyAlignment="1">
      <alignment horizontal="center" vertical="center" wrapText="1"/>
    </xf>
    <xf numFmtId="0" fontId="44" fillId="25" borderId="67" xfId="0" applyFont="1" applyFill="1" applyBorder="1" applyAlignment="1">
      <alignment horizontal="center" vertical="center" wrapText="1"/>
    </xf>
    <xf numFmtId="0" fontId="42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/>
    </xf>
    <xf numFmtId="0" fontId="49" fillId="0" borderId="41" xfId="0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42" fillId="0" borderId="63" xfId="0" applyNumberFormat="1" applyFont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 wrapText="1"/>
    </xf>
    <xf numFmtId="0" fontId="42" fillId="0" borderId="54" xfId="0" applyFont="1" applyBorder="1" applyAlignment="1">
      <alignment horizontal="left" vertical="top"/>
    </xf>
    <xf numFmtId="0" fontId="42" fillId="0" borderId="37" xfId="0" applyFont="1" applyFill="1" applyBorder="1" applyAlignment="1">
      <alignment horizontal="left" vertical="top" wrapText="1"/>
    </xf>
    <xf numFmtId="0" fontId="44" fillId="0" borderId="37" xfId="0" applyFont="1" applyBorder="1" applyAlignment="1">
      <alignment vertical="center" wrapText="1"/>
    </xf>
    <xf numFmtId="0" fontId="44" fillId="25" borderId="49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44" fillId="0" borderId="22" xfId="0" applyNumberFormat="1" applyFont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 wrapText="1"/>
    </xf>
    <xf numFmtId="0" fontId="49" fillId="24" borderId="36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9" fillId="24" borderId="24" xfId="0" applyFont="1" applyFill="1" applyBorder="1" applyAlignment="1">
      <alignment horizontal="center" vertical="center"/>
    </xf>
    <xf numFmtId="0" fontId="49" fillId="24" borderId="24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/>
    </xf>
    <xf numFmtId="0" fontId="42" fillId="24" borderId="23" xfId="0" applyFont="1" applyFill="1" applyBorder="1" applyAlignment="1">
      <alignment vertical="center"/>
    </xf>
    <xf numFmtId="0" fontId="42" fillId="24" borderId="82" xfId="0" applyFont="1" applyFill="1" applyBorder="1" applyAlignment="1">
      <alignment vertical="center"/>
    </xf>
    <xf numFmtId="0" fontId="42" fillId="24" borderId="10" xfId="0" applyFont="1" applyFill="1" applyBorder="1" applyAlignment="1">
      <alignment vertical="center"/>
    </xf>
    <xf numFmtId="0" fontId="42" fillId="0" borderId="85" xfId="0" applyFont="1" applyBorder="1" applyAlignment="1">
      <alignment horizontal="center" vertical="center" wrapText="1"/>
    </xf>
    <xf numFmtId="0" fontId="42" fillId="25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left" vertical="top"/>
    </xf>
    <xf numFmtId="0" fontId="42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/>
    </xf>
    <xf numFmtId="0" fontId="42" fillId="0" borderId="24" xfId="0" applyNumberFormat="1" applyFont="1" applyBorder="1" applyAlignment="1">
      <alignment horizontal="center" vertical="center"/>
    </xf>
    <xf numFmtId="0" fontId="42" fillId="0" borderId="65" xfId="0" applyNumberFormat="1" applyFont="1" applyBorder="1" applyAlignment="1">
      <alignment horizontal="center" vertical="center"/>
    </xf>
    <xf numFmtId="0" fontId="44" fillId="0" borderId="49" xfId="0" applyNumberFormat="1" applyFont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 wrapText="1"/>
    </xf>
    <xf numFmtId="0" fontId="42" fillId="0" borderId="86" xfId="0" applyFont="1" applyFill="1" applyBorder="1" applyAlignment="1">
      <alignment vertical="top" wrapText="1"/>
    </xf>
    <xf numFmtId="0" fontId="42" fillId="0" borderId="24" xfId="0" applyFont="1" applyFill="1" applyBorder="1" applyAlignment="1">
      <alignment horizontal="left" vertical="center" wrapText="1"/>
    </xf>
    <xf numFmtId="0" fontId="42" fillId="0" borderId="48" xfId="0" applyFont="1" applyBorder="1" applyAlignment="1">
      <alignment horizontal="left" vertical="top" wrapText="1"/>
    </xf>
    <xf numFmtId="0" fontId="42" fillId="0" borderId="33" xfId="0" applyFont="1" applyBorder="1" applyAlignment="1">
      <alignment horizontal="center" vertical="center" wrapText="1"/>
    </xf>
    <xf numFmtId="0" fontId="42" fillId="0" borderId="33" xfId="0" applyFont="1" applyBorder="1" applyAlignment="1">
      <alignment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42" fillId="0" borderId="87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0" fontId="42" fillId="0" borderId="51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2" fillId="25" borderId="50" xfId="0" applyFont="1" applyFill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left" vertical="center" wrapText="1"/>
    </xf>
    <xf numFmtId="0" fontId="42" fillId="0" borderId="80" xfId="0" applyFont="1" applyFill="1" applyBorder="1" applyAlignment="1">
      <alignment horizontal="center" vertical="center" wrapText="1"/>
    </xf>
    <xf numFmtId="0" fontId="44" fillId="0" borderId="24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42" fillId="0" borderId="69" xfId="0" applyNumberFormat="1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top"/>
    </xf>
    <xf numFmtId="0" fontId="42" fillId="0" borderId="42" xfId="0" applyFont="1" applyFill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/>
    </xf>
    <xf numFmtId="0" fontId="42" fillId="25" borderId="61" xfId="0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left" vertical="top" wrapText="1"/>
    </xf>
    <xf numFmtId="0" fontId="42" fillId="24" borderId="36" xfId="0" applyFont="1" applyFill="1" applyBorder="1" applyAlignment="1">
      <alignment vertical="center"/>
    </xf>
    <xf numFmtId="0" fontId="42" fillId="0" borderId="80" xfId="0" applyFont="1" applyFill="1" applyBorder="1" applyAlignment="1">
      <alignment horizontal="justify"/>
    </xf>
    <xf numFmtId="0" fontId="42" fillId="0" borderId="80" xfId="0" applyFont="1" applyBorder="1" applyAlignment="1">
      <alignment horizontal="justify" vertical="center"/>
    </xf>
    <xf numFmtId="0" fontId="42" fillId="0" borderId="51" xfId="0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left" vertical="center" wrapText="1"/>
    </xf>
    <xf numFmtId="0" fontId="42" fillId="25" borderId="80" xfId="0" applyFont="1" applyFill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left" vertical="top" wrapText="1"/>
    </xf>
    <xf numFmtId="0" fontId="44" fillId="0" borderId="43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left" vertical="top" wrapText="1"/>
    </xf>
    <xf numFmtId="0" fontId="42" fillId="0" borderId="51" xfId="0" applyFont="1" applyBorder="1" applyAlignment="1">
      <alignment horizontal="center" vertical="center" wrapText="1"/>
    </xf>
    <xf numFmtId="0" fontId="42" fillId="25" borderId="51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 wrapText="1"/>
    </xf>
    <xf numFmtId="0" fontId="42" fillId="24" borderId="41" xfId="0" applyFont="1" applyFill="1" applyBorder="1" applyAlignment="1">
      <alignment horizontal="left" vertical="center" wrapText="1"/>
    </xf>
    <xf numFmtId="0" fontId="42" fillId="24" borderId="78" xfId="0" applyFont="1" applyFill="1" applyBorder="1" applyAlignment="1">
      <alignment horizontal="center" vertical="center" wrapText="1"/>
    </xf>
    <xf numFmtId="0" fontId="42" fillId="24" borderId="42" xfId="0" applyFont="1" applyFill="1" applyBorder="1" applyAlignment="1">
      <alignment horizontal="left" vertical="center" wrapText="1"/>
    </xf>
    <xf numFmtId="0" fontId="42" fillId="24" borderId="11" xfId="0" applyFont="1" applyFill="1" applyBorder="1" applyAlignment="1">
      <alignment horizontal="center" vertical="center" wrapText="1"/>
    </xf>
    <xf numFmtId="0" fontId="42" fillId="24" borderId="35" xfId="0" applyFont="1" applyFill="1" applyBorder="1" applyAlignment="1">
      <alignment horizontal="left" vertical="center" wrapText="1"/>
    </xf>
    <xf numFmtId="0" fontId="42" fillId="24" borderId="80" xfId="0" applyFont="1" applyFill="1" applyBorder="1" applyAlignment="1">
      <alignment horizontal="left" vertical="center" wrapText="1"/>
    </xf>
    <xf numFmtId="0" fontId="44" fillId="0" borderId="38" xfId="0" applyFont="1" applyBorder="1" applyAlignment="1">
      <alignment vertical="center" wrapText="1"/>
    </xf>
    <xf numFmtId="0" fontId="44" fillId="0" borderId="65" xfId="0" applyFont="1" applyBorder="1" applyAlignment="1">
      <alignment horizontal="center" vertical="center" wrapText="1"/>
    </xf>
    <xf numFmtId="0" fontId="42" fillId="24" borderId="79" xfId="0" applyFont="1" applyFill="1" applyBorder="1" applyAlignment="1">
      <alignment horizontal="center" vertical="center" wrapText="1"/>
    </xf>
    <xf numFmtId="0" fontId="42" fillId="24" borderId="48" xfId="0" applyFont="1" applyFill="1" applyBorder="1" applyAlignment="1">
      <alignment horizontal="left" vertical="center" wrapText="1"/>
    </xf>
    <xf numFmtId="0" fontId="42" fillId="25" borderId="87" xfId="0" applyFont="1" applyFill="1" applyBorder="1" applyAlignment="1">
      <alignment horizontal="center" vertical="center" wrapText="1"/>
    </xf>
    <xf numFmtId="0" fontId="42" fillId="25" borderId="52" xfId="0" applyFont="1" applyFill="1" applyBorder="1" applyAlignment="1">
      <alignment horizontal="center" vertical="center"/>
    </xf>
    <xf numFmtId="0" fontId="45" fillId="0" borderId="24" xfId="0" applyNumberFormat="1" applyFont="1" applyBorder="1" applyAlignment="1">
      <alignment horizontal="center"/>
    </xf>
    <xf numFmtId="0" fontId="47" fillId="0" borderId="48" xfId="0" applyNumberFormat="1" applyFont="1" applyBorder="1" applyAlignment="1">
      <alignment horizontal="center"/>
    </xf>
    <xf numFmtId="0" fontId="47" fillId="0" borderId="35" xfId="0" applyNumberFormat="1" applyFont="1" applyBorder="1" applyAlignment="1">
      <alignment horizontal="center"/>
    </xf>
    <xf numFmtId="0" fontId="47" fillId="0" borderId="24" xfId="0" applyFont="1" applyBorder="1" applyAlignment="1">
      <alignment horizontal="center" wrapText="1"/>
    </xf>
    <xf numFmtId="0" fontId="42" fillId="0" borderId="31" xfId="0" applyFont="1" applyBorder="1" applyAlignment="1">
      <alignment horizontal="left" vertical="top" wrapText="1"/>
    </xf>
    <xf numFmtId="0" fontId="42" fillId="0" borderId="53" xfId="0" applyFont="1" applyBorder="1" applyAlignment="1">
      <alignment horizontal="left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24" borderId="57" xfId="0" applyFont="1" applyFill="1" applyBorder="1" applyAlignment="1">
      <alignment vertical="center"/>
    </xf>
    <xf numFmtId="0" fontId="42" fillId="0" borderId="31" xfId="0" applyFont="1" applyBorder="1" applyAlignment="1">
      <alignment horizontal="center" vertical="center" wrapText="1"/>
    </xf>
    <xf numFmtId="0" fontId="42" fillId="24" borderId="74" xfId="0" applyFont="1" applyFill="1" applyBorder="1" applyAlignment="1">
      <alignment horizontal="justify"/>
    </xf>
    <xf numFmtId="0" fontId="42" fillId="0" borderId="65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 wrapText="1"/>
    </xf>
    <xf numFmtId="0" fontId="42" fillId="24" borderId="83" xfId="0" applyFont="1" applyFill="1" applyBorder="1" applyAlignment="1">
      <alignment horizontal="center" vertical="center" wrapText="1"/>
    </xf>
    <xf numFmtId="0" fontId="42" fillId="0" borderId="77" xfId="0" applyFont="1" applyBorder="1" applyAlignment="1">
      <alignment horizontal="left" vertical="center"/>
    </xf>
    <xf numFmtId="0" fontId="42" fillId="0" borderId="78" xfId="0" applyFont="1" applyBorder="1" applyAlignment="1">
      <alignment horizontal="left" vertical="center"/>
    </xf>
    <xf numFmtId="0" fontId="42" fillId="0" borderId="79" xfId="0" applyFont="1" applyBorder="1" applyAlignment="1">
      <alignment horizontal="left" vertical="center" wrapText="1"/>
    </xf>
    <xf numFmtId="0" fontId="42" fillId="0" borderId="65" xfId="0" applyFont="1" applyFill="1" applyBorder="1" applyAlignment="1">
      <alignment horizontal="center" vertical="center" wrapText="1"/>
    </xf>
    <xf numFmtId="0" fontId="42" fillId="24" borderId="86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44" fillId="0" borderId="1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35" fillId="0" borderId="38" xfId="0" applyFont="1" applyBorder="1" applyAlignment="1">
      <alignment horizontal="center" vertical="center" textRotation="90"/>
    </xf>
    <xf numFmtId="0" fontId="35" fillId="0" borderId="43" xfId="0" applyFont="1" applyBorder="1" applyAlignment="1">
      <alignment horizontal="center" vertical="center" textRotation="90"/>
    </xf>
    <xf numFmtId="0" fontId="37" fillId="0" borderId="54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5" fillId="0" borderId="46" xfId="0" applyFont="1" applyBorder="1" applyAlignment="1">
      <alignment horizontal="center" vertical="center" textRotation="90"/>
    </xf>
    <xf numFmtId="0" fontId="35" fillId="0" borderId="86" xfId="0" applyFont="1" applyBorder="1" applyAlignment="1">
      <alignment horizontal="center" vertical="center" textRotation="90"/>
    </xf>
    <xf numFmtId="0" fontId="35" fillId="0" borderId="79" xfId="0" applyFont="1" applyBorder="1" applyAlignment="1">
      <alignment horizontal="center" vertical="center" textRotation="90"/>
    </xf>
    <xf numFmtId="0" fontId="35" fillId="0" borderId="85" xfId="0" applyFont="1" applyBorder="1" applyAlignment="1">
      <alignment horizontal="center" vertical="center" textRotation="90"/>
    </xf>
    <xf numFmtId="0" fontId="35" fillId="0" borderId="54" xfId="0" applyFont="1" applyBorder="1" applyAlignment="1">
      <alignment horizontal="center" vertical="center" textRotation="90"/>
    </xf>
    <xf numFmtId="0" fontId="35" fillId="0" borderId="83" xfId="0" applyFont="1" applyBorder="1" applyAlignment="1">
      <alignment horizontal="center" vertical="center" textRotation="90"/>
    </xf>
    <xf numFmtId="49" fontId="35" fillId="0" borderId="79" xfId="0" applyNumberFormat="1" applyFont="1" applyBorder="1" applyAlignment="1">
      <alignment horizontal="left"/>
    </xf>
    <xf numFmtId="49" fontId="35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left" vertical="justify" wrapText="1"/>
    </xf>
    <xf numFmtId="0" fontId="35" fillId="0" borderId="0" xfId="0" applyFont="1" applyBorder="1" applyAlignment="1">
      <alignment horizontal="left" vertical="justify" wrapText="1"/>
    </xf>
    <xf numFmtId="0" fontId="35" fillId="25" borderId="0" xfId="0" applyNumberFormat="1" applyFont="1" applyFill="1" applyAlignment="1">
      <alignment horizontal="center" wrapText="1"/>
    </xf>
    <xf numFmtId="0" fontId="0" fillId="0" borderId="43" xfId="0" applyBorder="1" applyAlignment="1">
      <alignment vertical="center"/>
    </xf>
    <xf numFmtId="0" fontId="0" fillId="0" borderId="65" xfId="0" applyBorder="1" applyAlignment="1">
      <alignment vertical="center"/>
    </xf>
    <xf numFmtId="0" fontId="35" fillId="0" borderId="0" xfId="0" applyFont="1" applyBorder="1" applyAlignment="1">
      <alignment horizontal="center" vertical="center" textRotation="90"/>
    </xf>
    <xf numFmtId="0" fontId="35" fillId="0" borderId="49" xfId="0" applyFont="1" applyBorder="1" applyAlignment="1">
      <alignment horizontal="center" vertical="center" textRotation="90"/>
    </xf>
    <xf numFmtId="49" fontId="35" fillId="0" borderId="79" xfId="0" applyNumberFormat="1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35" fillId="0" borderId="65" xfId="0" applyFont="1" applyBorder="1" applyAlignment="1">
      <alignment horizontal="center" vertical="center" textRotation="90"/>
    </xf>
    <xf numFmtId="49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left" vertical="justify" wrapText="1"/>
    </xf>
    <xf numFmtId="49" fontId="35" fillId="0" borderId="85" xfId="0" applyNumberFormat="1" applyFont="1" applyBorder="1" applyAlignment="1">
      <alignment horizontal="left" vertical="justify" wrapText="1"/>
    </xf>
    <xf numFmtId="0" fontId="50" fillId="0" borderId="0" xfId="0" applyFont="1" applyAlignment="1">
      <alignment horizontal="left" vertical="center"/>
    </xf>
    <xf numFmtId="49" fontId="35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32" fillId="0" borderId="0" xfId="0" applyNumberFormat="1" applyFont="1" applyFill="1" applyAlignment="1">
      <alignment horizontal="center"/>
    </xf>
    <xf numFmtId="0" fontId="42" fillId="25" borderId="36" xfId="0" applyFont="1" applyFill="1" applyBorder="1" applyAlignment="1">
      <alignment horizontal="center" vertical="center" wrapText="1"/>
    </xf>
    <xf numFmtId="0" fontId="42" fillId="25" borderId="87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87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left"/>
    </xf>
    <xf numFmtId="0" fontId="46" fillId="0" borderId="50" xfId="0" applyFont="1" applyBorder="1" applyAlignment="1">
      <alignment horizontal="left"/>
    </xf>
    <xf numFmtId="0" fontId="46" fillId="0" borderId="55" xfId="0" applyFont="1" applyBorder="1" applyAlignment="1">
      <alignment horizontal="left"/>
    </xf>
    <xf numFmtId="0" fontId="48" fillId="0" borderId="78" xfId="0" applyFont="1" applyBorder="1" applyAlignment="1">
      <alignment horizontal="left" vertical="justify"/>
    </xf>
    <xf numFmtId="0" fontId="48" fillId="0" borderId="10" xfId="0" applyFont="1" applyBorder="1" applyAlignment="1">
      <alignment horizontal="left" vertical="justify"/>
    </xf>
    <xf numFmtId="0" fontId="48" fillId="0" borderId="78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3" fillId="0" borderId="36" xfId="0" applyFont="1" applyFill="1" applyBorder="1" applyAlignment="1">
      <alignment horizontal="center" vertical="justify"/>
    </xf>
    <xf numFmtId="0" fontId="43" fillId="0" borderId="48" xfId="0" applyFont="1" applyFill="1" applyBorder="1" applyAlignment="1">
      <alignment horizontal="center" vertical="justify"/>
    </xf>
    <xf numFmtId="0" fontId="44" fillId="27" borderId="38" xfId="0" applyFont="1" applyFill="1" applyBorder="1" applyAlignment="1">
      <alignment horizontal="center" vertical="center" wrapText="1"/>
    </xf>
    <xf numFmtId="0" fontId="44" fillId="27" borderId="43" xfId="0" applyFont="1" applyFill="1" applyBorder="1" applyAlignment="1">
      <alignment horizontal="center" vertical="center" wrapText="1"/>
    </xf>
    <xf numFmtId="0" fontId="44" fillId="27" borderId="65" xfId="0" applyFont="1" applyFill="1" applyBorder="1" applyAlignment="1">
      <alignment horizontal="center" vertical="center" wrapText="1"/>
    </xf>
    <xf numFmtId="0" fontId="44" fillId="27" borderId="38" xfId="0" applyFont="1" applyFill="1" applyBorder="1" applyAlignment="1">
      <alignment horizontal="center" vertical="top" wrapText="1"/>
    </xf>
    <xf numFmtId="0" fontId="44" fillId="27" borderId="43" xfId="0" applyFont="1" applyFill="1" applyBorder="1" applyAlignment="1">
      <alignment horizontal="center" vertical="top" wrapText="1"/>
    </xf>
    <xf numFmtId="0" fontId="44" fillId="27" borderId="23" xfId="0" applyFont="1" applyFill="1" applyBorder="1" applyAlignment="1">
      <alignment horizontal="center" vertical="top" wrapText="1"/>
    </xf>
    <xf numFmtId="0" fontId="44" fillId="27" borderId="86" xfId="0" applyFont="1" applyFill="1" applyBorder="1" applyAlignment="1">
      <alignment horizontal="center" vertical="top" wrapText="1"/>
    </xf>
    <xf numFmtId="0" fontId="44" fillId="27" borderId="79" xfId="0" applyFont="1" applyFill="1" applyBorder="1" applyAlignment="1">
      <alignment horizontal="center" vertical="center" wrapText="1"/>
    </xf>
    <xf numFmtId="0" fontId="44" fillId="27" borderId="0" xfId="0" applyFont="1" applyFill="1" applyBorder="1" applyAlignment="1">
      <alignment horizontal="center" vertical="center" wrapText="1"/>
    </xf>
    <xf numFmtId="0" fontId="44" fillId="27" borderId="85" xfId="0" applyFont="1" applyFill="1" applyBorder="1" applyAlignment="1">
      <alignment horizontal="center" vertical="center" wrapText="1"/>
    </xf>
    <xf numFmtId="0" fontId="48" fillId="0" borderId="38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4" fillId="0" borderId="79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85" xfId="0" applyFont="1" applyBorder="1" applyAlignment="1">
      <alignment horizontal="right" vertical="center" wrapText="1"/>
    </xf>
    <xf numFmtId="0" fontId="46" fillId="0" borderId="63" xfId="0" applyFont="1" applyBorder="1" applyAlignment="1">
      <alignment horizontal="left"/>
    </xf>
    <xf numFmtId="0" fontId="46" fillId="0" borderId="61" xfId="0" applyFont="1" applyBorder="1" applyAlignment="1">
      <alignment horizontal="left"/>
    </xf>
    <xf numFmtId="0" fontId="46" fillId="0" borderId="84" xfId="0" applyFont="1" applyBorder="1" applyAlignment="1">
      <alignment horizontal="left"/>
    </xf>
    <xf numFmtId="0" fontId="42" fillId="0" borderId="42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left" vertical="top" wrapText="1"/>
    </xf>
    <xf numFmtId="0" fontId="63" fillId="0" borderId="43" xfId="0" applyFont="1" applyBorder="1" applyAlignment="1">
      <alignment horizontal="left" vertical="top"/>
    </xf>
    <xf numFmtId="0" fontId="63" fillId="0" borderId="65" xfId="0" applyFont="1" applyBorder="1" applyAlignment="1">
      <alignment horizontal="left" vertical="top"/>
    </xf>
    <xf numFmtId="0" fontId="46" fillId="0" borderId="38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8" fillId="0" borderId="82" xfId="0" applyFont="1" applyBorder="1" applyAlignment="1">
      <alignment horizontal="left" vertical="center"/>
    </xf>
    <xf numFmtId="0" fontId="48" fillId="0" borderId="8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top" wrapText="1"/>
    </xf>
    <xf numFmtId="0" fontId="42" fillId="0" borderId="8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5" xfId="0" applyNumberFormat="1" applyFont="1" applyBorder="1" applyAlignment="1">
      <alignment horizontal="center" vertical="center"/>
    </xf>
    <xf numFmtId="0" fontId="42" fillId="0" borderId="39" xfId="0" applyNumberFormat="1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textRotation="90" wrapText="1"/>
    </xf>
    <xf numFmtId="0" fontId="51" fillId="0" borderId="28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left" vertical="center" textRotation="90" wrapText="1"/>
    </xf>
    <xf numFmtId="0" fontId="51" fillId="0" borderId="12" xfId="0" applyFont="1" applyBorder="1" applyAlignment="1">
      <alignment horizontal="left" vertical="center" textRotation="90" wrapText="1"/>
    </xf>
    <xf numFmtId="0" fontId="51" fillId="0" borderId="20" xfId="0" applyFont="1" applyBorder="1" applyAlignment="1">
      <alignment horizontal="left" vertical="center" textRotation="90" wrapText="1"/>
    </xf>
    <xf numFmtId="0" fontId="51" fillId="0" borderId="40" xfId="0" applyFont="1" applyBorder="1" applyAlignment="1">
      <alignment horizontal="center" vertical="center" textRotation="90" wrapText="1"/>
    </xf>
    <xf numFmtId="0" fontId="51" fillId="0" borderId="81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27" xfId="0" applyNumberFormat="1" applyFont="1" applyBorder="1" applyAlignment="1">
      <alignment horizontal="center" vertical="center"/>
    </xf>
    <xf numFmtId="0" fontId="42" fillId="0" borderId="40" xfId="0" applyNumberFormat="1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 wrapText="1"/>
    </xf>
    <xf numFmtId="0" fontId="51" fillId="0" borderId="80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44" fillId="28" borderId="49" xfId="0" applyFont="1" applyFill="1" applyBorder="1" applyAlignment="1">
      <alignment horizontal="center"/>
    </xf>
    <xf numFmtId="0" fontId="51" fillId="0" borderId="87" xfId="0" applyFont="1" applyBorder="1" applyAlignment="1">
      <alignment horizontal="center" vertical="center" textRotation="90" wrapText="1"/>
    </xf>
    <xf numFmtId="0" fontId="51" fillId="0" borderId="37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textRotation="90" wrapText="1"/>
    </xf>
    <xf numFmtId="0" fontId="52" fillId="0" borderId="36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25" borderId="76" xfId="0" applyFont="1" applyFill="1" applyBorder="1" applyAlignment="1">
      <alignment horizontal="center" vertical="center" textRotation="90" wrapText="1"/>
    </xf>
    <xf numFmtId="0" fontId="51" fillId="25" borderId="69" xfId="0" applyFont="1" applyFill="1" applyBorder="1" applyAlignment="1">
      <alignment horizontal="center" vertical="center" textRotation="90" wrapText="1"/>
    </xf>
    <xf numFmtId="0" fontId="51" fillId="25" borderId="21" xfId="0" applyFont="1" applyFill="1" applyBorder="1" applyAlignment="1">
      <alignment horizontal="center" vertical="center" textRotation="90" wrapText="1"/>
    </xf>
    <xf numFmtId="0" fontId="42" fillId="25" borderId="31" xfId="0" applyFont="1" applyFill="1" applyBorder="1" applyAlignment="1">
      <alignment horizontal="center" vertical="center"/>
    </xf>
    <xf numFmtId="0" fontId="42" fillId="25" borderId="52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top"/>
    </xf>
    <xf numFmtId="0" fontId="42" fillId="0" borderId="48" xfId="0" applyFont="1" applyBorder="1" applyAlignment="1">
      <alignment horizontal="center" vertical="top"/>
    </xf>
    <xf numFmtId="0" fontId="51" fillId="0" borderId="58" xfId="0" applyFont="1" applyBorder="1" applyAlignment="1">
      <alignment horizontal="center" vertical="center" textRotation="90" wrapText="1"/>
    </xf>
    <xf numFmtId="0" fontId="51" fillId="0" borderId="34" xfId="0" applyFont="1" applyBorder="1" applyAlignment="1">
      <alignment horizontal="center" vertical="center" textRotation="90" wrapText="1"/>
    </xf>
    <xf numFmtId="0" fontId="41" fillId="29" borderId="38" xfId="0" applyFont="1" applyFill="1" applyBorder="1" applyAlignment="1">
      <alignment horizontal="center" vertical="center"/>
    </xf>
    <xf numFmtId="0" fontId="41" fillId="29" borderId="43" xfId="0" applyFont="1" applyFill="1" applyBorder="1" applyAlignment="1">
      <alignment horizontal="center" vertical="center"/>
    </xf>
    <xf numFmtId="0" fontId="41" fillId="29" borderId="65" xfId="0" applyFont="1" applyFill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1" fillId="27" borderId="38" xfId="0" applyFont="1" applyFill="1" applyBorder="1" applyAlignment="1">
      <alignment horizontal="center" vertical="center"/>
    </xf>
    <xf numFmtId="0" fontId="41" fillId="27" borderId="43" xfId="0" applyFont="1" applyFill="1" applyBorder="1" applyAlignment="1">
      <alignment horizontal="center" vertical="center"/>
    </xf>
    <xf numFmtId="0" fontId="41" fillId="27" borderId="65" xfId="0" applyFont="1" applyFill="1" applyBorder="1" applyAlignment="1">
      <alignment horizontal="center" vertical="center"/>
    </xf>
    <xf numFmtId="0" fontId="51" fillId="0" borderId="51" xfId="0" applyFont="1" applyBorder="1" applyAlignment="1">
      <alignment horizontal="center" vertical="center" textRotation="90" wrapText="1"/>
    </xf>
    <xf numFmtId="0" fontId="51" fillId="0" borderId="20" xfId="0" applyFont="1" applyBorder="1" applyAlignment="1">
      <alignment horizontal="center" vertical="center" textRotation="90" wrapText="1"/>
    </xf>
    <xf numFmtId="0" fontId="51" fillId="0" borderId="41" xfId="0" applyNumberFormat="1" applyFont="1" applyBorder="1" applyAlignment="1">
      <alignment horizontal="center" vertical="center" wrapText="1"/>
    </xf>
    <xf numFmtId="0" fontId="51" fillId="0" borderId="35" xfId="0" applyNumberFormat="1" applyFont="1" applyBorder="1" applyAlignment="1">
      <alignment horizontal="center" vertical="center" wrapText="1"/>
    </xf>
    <xf numFmtId="0" fontId="51" fillId="0" borderId="64" xfId="0" applyNumberFormat="1" applyFont="1" applyBorder="1" applyAlignment="1">
      <alignment horizontal="center" vertical="center" wrapText="1"/>
    </xf>
    <xf numFmtId="0" fontId="42" fillId="0" borderId="32" xfId="0" applyNumberFormat="1" applyFont="1" applyBorder="1" applyAlignment="1">
      <alignment horizontal="center" vertical="center"/>
    </xf>
    <xf numFmtId="0" fontId="42" fillId="0" borderId="58" xfId="0" applyNumberFormat="1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51" fillId="0" borderId="79" xfId="0" applyFont="1" applyBorder="1" applyAlignment="1">
      <alignment horizontal="center" vertical="center" textRotation="90" wrapText="1"/>
    </xf>
    <xf numFmtId="0" fontId="51" fillId="0" borderId="54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/>
    </xf>
    <xf numFmtId="0" fontId="44" fillId="27" borderId="23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top" wrapText="1"/>
    </xf>
    <xf numFmtId="0" fontId="42" fillId="0" borderId="48" xfId="0" applyFont="1" applyBorder="1" applyAlignment="1">
      <alignment horizontal="left" vertical="top" wrapText="1"/>
    </xf>
    <xf numFmtId="0" fontId="42" fillId="0" borderId="3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87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47" fillId="20" borderId="38" xfId="0" applyFont="1" applyFill="1" applyBorder="1" applyAlignment="1">
      <alignment horizontal="center" vertical="center" wrapText="1"/>
    </xf>
    <xf numFmtId="0" fontId="47" fillId="20" borderId="43" xfId="0" applyFont="1" applyFill="1" applyBorder="1" applyAlignment="1">
      <alignment horizontal="center" vertical="center" wrapText="1"/>
    </xf>
    <xf numFmtId="0" fontId="47" fillId="20" borderId="6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7">
    <dxf/>
    <dxf>
      <font>
        <color rgb="FFFF0000"/>
      </font>
    </dxf>
    <dxf>
      <font>
        <color indexed="10"/>
      </font>
    </dxf>
    <dxf>
      <font>
        <color indexed="9"/>
      </font>
    </dxf>
    <dxf/>
    <dxf>
      <font>
        <color rgb="FFFF0000"/>
      </font>
    </dxf>
    <dxf>
      <font>
        <color indexed="10"/>
      </font>
    </dxf>
    <dxf>
      <font>
        <color indexed="9"/>
      </font>
    </dxf>
    <dxf/>
    <dxf>
      <font>
        <color rgb="FFFF0000"/>
      </font>
    </dxf>
    <dxf>
      <font>
        <color indexed="10"/>
      </font>
    </dxf>
    <dxf>
      <font>
        <color indexed="9"/>
      </font>
    </dxf>
    <dxf>
      <font>
        <color indexed="9"/>
      </font>
    </dxf>
    <dxf/>
    <dxf>
      <font>
        <color rgb="FFFF000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0000"/>
      </font>
    </dxf>
    <dxf/>
    <dxf>
      <font>
        <color rgb="FFFF0000"/>
      </font>
    </dxf>
    <dxf>
      <font>
        <color indexed="9"/>
      </font>
    </dxf>
    <dxf>
      <font>
        <color rgb="FFFF0000"/>
      </font>
    </dxf>
    <dxf/>
    <dxf>
      <font>
        <color rgb="FFFF0000"/>
      </font>
    </dxf>
    <dxf>
      <font>
        <color indexed="9"/>
      </font>
    </dxf>
    <dxf>
      <font>
        <color rgb="FFFF0000"/>
      </font>
    </dxf>
    <dxf>
      <font>
        <color indexed="9"/>
      </font>
    </dxf>
    <dxf/>
    <dxf>
      <font>
        <color rgb="FFFF000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0000"/>
      </font>
    </dxf>
    <dxf/>
    <dxf>
      <font>
        <color rgb="FFFF0000"/>
      </font>
    </dxf>
    <dxf>
      <font>
        <color indexed="9"/>
      </font>
    </dxf>
    <dxf>
      <font>
        <color rgb="FFFF0000"/>
      </font>
    </dxf>
    <dxf/>
    <dxf>
      <font>
        <color rgb="FFFF0000"/>
      </font>
    </dxf>
    <dxf>
      <font>
        <color indexed="9"/>
      </font>
    </dxf>
    <dxf>
      <font>
        <color rgb="FFFF0000"/>
      </font>
    </dxf>
    <dxf>
      <font>
        <color indexed="9"/>
      </font>
    </dxf>
    <dxf/>
    <dxf>
      <font>
        <color rgb="FFFF000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rgb="FFFF0000"/>
      </font>
    </dxf>
    <dxf>
      <font>
        <color indexed="9"/>
      </font>
    </dxf>
    <dxf>
      <font>
        <color indexed="10"/>
      </font>
    </dxf>
    <dxf/>
    <dxf>
      <font>
        <color rgb="FFFF0000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/>
    <dxf>
      <font>
        <color rgb="FFFF0000"/>
      </font>
    </dxf>
    <dxf>
      <font>
        <color indexed="9"/>
      </font>
    </dxf>
    <dxf>
      <font>
        <color rgb="FFFF0000"/>
      </font>
    </dxf>
    <dxf/>
    <dxf>
      <font>
        <color rgb="FFFF0000"/>
      </font>
    </dxf>
    <dxf>
      <font>
        <color indexed="9"/>
      </font>
    </dxf>
    <dxf>
      <font>
        <color rgb="FFFF0000"/>
      </font>
    </dxf>
    <dxf/>
    <dxf>
      <font>
        <color rgb="FFFF0000"/>
      </font>
    </dxf>
    <dxf>
      <font>
        <color indexed="9"/>
      </font>
    </dxf>
    <dxf>
      <font>
        <color rgb="FFFF0000"/>
      </font>
    </dxf>
    <dxf>
      <font>
        <color indexed="9"/>
      </font>
    </dxf>
    <dxf/>
    <dxf>
      <font>
        <color rgb="FFFF000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/>
    <dxf>
      <font>
        <color rgb="FFFF000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rgb="FFFF0000"/>
      </font>
    </dxf>
    <dxf/>
    <dxf>
      <font>
        <color rgb="FFFF000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9"/>
      </font>
    </dxf>
    <dxf>
      <font>
        <color indexed="10"/>
      </font>
    </dxf>
    <dxf>
      <font>
        <color indexed="10"/>
      </font>
    </dxf>
    <dxf/>
    <dxf>
      <font>
        <color rgb="FFFF000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/>
    <dxf>
      <font>
        <color rgb="FFFF000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19050</xdr:rowOff>
    </xdr:from>
    <xdr:to>
      <xdr:col>16</xdr:col>
      <xdr:colOff>142875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9050"/>
          <a:ext cx="111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view="pageBreakPreview" zoomScaleSheetLayoutView="100" zoomScalePageLayoutView="0" workbookViewId="0" topLeftCell="A1">
      <selection activeCell="A17" sqref="A17:P18"/>
    </sheetView>
  </sheetViews>
  <sheetFormatPr defaultColWidth="4.00390625" defaultRowHeight="12.75"/>
  <cols>
    <col min="1" max="28" width="5.00390625" style="2" customWidth="1"/>
    <col min="29" max="37" width="4.00390625" style="2" customWidth="1"/>
    <col min="38" max="16384" width="4.00390625" style="3" customWidth="1"/>
  </cols>
  <sheetData>
    <row r="1" spans="1:33" ht="12.75" customHeight="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X1" s="45" t="s">
        <v>7</v>
      </c>
      <c r="Y1" s="46"/>
      <c r="Z1" s="46"/>
      <c r="AA1" s="46"/>
      <c r="AB1" s="47"/>
      <c r="AC1" s="48"/>
      <c r="AD1" s="48"/>
      <c r="AG1" s="3"/>
    </row>
    <row r="2" spans="1:33" ht="12.75" customHeight="1">
      <c r="A2" s="552" t="s">
        <v>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44"/>
      <c r="Q2" s="44"/>
      <c r="R2" s="44"/>
      <c r="S2" s="44"/>
      <c r="T2" s="44"/>
      <c r="U2" s="44"/>
      <c r="V2" s="44"/>
      <c r="X2" s="50" t="s">
        <v>24</v>
      </c>
      <c r="Y2" s="50"/>
      <c r="Z2" s="50"/>
      <c r="AA2" s="50"/>
      <c r="AB2" s="50"/>
      <c r="AC2" s="45"/>
      <c r="AD2" s="48"/>
      <c r="AG2" s="3"/>
    </row>
    <row r="3" spans="1:33" ht="12.75" customHeight="1">
      <c r="A3" s="49" t="s">
        <v>75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/>
      <c r="P3" s="44"/>
      <c r="Q3" s="44"/>
      <c r="R3" s="44"/>
      <c r="S3" s="44"/>
      <c r="T3" s="44"/>
      <c r="U3" s="44"/>
      <c r="V3" s="44"/>
      <c r="X3" s="48" t="s">
        <v>61</v>
      </c>
      <c r="Y3" s="48"/>
      <c r="Z3" s="48"/>
      <c r="AA3" s="48"/>
      <c r="AB3" s="48"/>
      <c r="AC3" s="45"/>
      <c r="AD3" s="48"/>
      <c r="AG3" s="3"/>
    </row>
    <row r="4" spans="1:33" ht="12.75" customHeight="1">
      <c r="A4" s="49" t="s">
        <v>180</v>
      </c>
      <c r="B4" s="38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1"/>
      <c r="P4" s="44"/>
      <c r="Q4" s="44"/>
      <c r="R4" s="44"/>
      <c r="S4" s="44"/>
      <c r="T4" s="44"/>
      <c r="U4" s="44"/>
      <c r="V4" s="44"/>
      <c r="X4" s="48" t="s">
        <v>33</v>
      </c>
      <c r="Y4" s="48"/>
      <c r="Z4" s="48"/>
      <c r="AA4" s="48"/>
      <c r="AB4" s="48"/>
      <c r="AC4" s="48"/>
      <c r="AD4" s="48"/>
      <c r="AG4" s="3"/>
    </row>
    <row r="5" spans="1:33" ht="12.75">
      <c r="A5" s="48" t="s">
        <v>50</v>
      </c>
      <c r="B5" s="382"/>
      <c r="C5" s="48"/>
      <c r="D5" s="48"/>
      <c r="E5" s="48"/>
      <c r="F5" s="48"/>
      <c r="G5" s="48"/>
      <c r="H5" s="48"/>
      <c r="I5" s="48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X5" s="44" t="s">
        <v>85</v>
      </c>
      <c r="Y5" s="44"/>
      <c r="Z5" s="44"/>
      <c r="AA5" s="44"/>
      <c r="AB5" s="44"/>
      <c r="AC5" s="44"/>
      <c r="AD5" s="48"/>
      <c r="AG5" s="3"/>
    </row>
    <row r="6" spans="1:33" ht="12.75">
      <c r="A6" s="48"/>
      <c r="B6" s="48"/>
      <c r="C6" s="48"/>
      <c r="D6" s="48"/>
      <c r="E6" s="48"/>
      <c r="F6" s="48"/>
      <c r="G6" s="48"/>
      <c r="H6" s="48"/>
      <c r="I6" s="48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8"/>
      <c r="AB6" s="48"/>
      <c r="AC6" s="48"/>
      <c r="AD6" s="48"/>
      <c r="AG6" s="3"/>
    </row>
    <row r="7" spans="1:40" ht="12.75" customHeight="1">
      <c r="A7" s="553" t="s">
        <v>9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9"/>
      <c r="AF7" s="3"/>
      <c r="AG7" s="3"/>
      <c r="AH7" s="3"/>
      <c r="AI7" s="3"/>
      <c r="AJ7" s="3"/>
      <c r="AK7" s="3"/>
      <c r="AL7" s="9"/>
      <c r="AM7" s="9"/>
      <c r="AN7" s="9"/>
    </row>
    <row r="8" spans="1:40" s="5" customFormat="1" ht="15" customHeight="1">
      <c r="A8" s="577" t="s">
        <v>179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44"/>
      <c r="AE8" s="4"/>
      <c r="AL8" s="4"/>
      <c r="AM8" s="4"/>
      <c r="AN8" s="4"/>
    </row>
    <row r="9" spans="1:40" s="5" customFormat="1" ht="12.75" customHeight="1">
      <c r="A9" s="554" t="s">
        <v>94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49"/>
      <c r="AE9" s="4"/>
      <c r="AL9" s="4"/>
      <c r="AM9" s="4"/>
      <c r="AN9" s="4"/>
    </row>
    <row r="10" spans="1:40" s="5" customFormat="1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"/>
      <c r="AL10" s="4"/>
      <c r="AM10" s="4"/>
      <c r="AN10" s="4"/>
    </row>
    <row r="11" spans="1:30" ht="12.75">
      <c r="A11" s="387" t="s">
        <v>90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8"/>
      <c r="O11" s="388"/>
      <c r="P11" s="388"/>
      <c r="Q11" s="387" t="s">
        <v>42</v>
      </c>
      <c r="R11" s="387"/>
      <c r="S11" s="387"/>
      <c r="T11" s="387"/>
      <c r="U11" s="387"/>
      <c r="V11" s="387"/>
      <c r="W11" s="387"/>
      <c r="X11" s="387"/>
      <c r="Y11" s="387"/>
      <c r="Z11" s="389"/>
      <c r="AA11" s="389"/>
      <c r="AB11" s="389"/>
      <c r="AC11" s="388"/>
      <c r="AD11" s="48"/>
    </row>
    <row r="12" spans="1:37" ht="12.75" customHeight="1">
      <c r="A12" s="387" t="s">
        <v>110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 t="s">
        <v>111</v>
      </c>
      <c r="R12" s="387"/>
      <c r="S12" s="387"/>
      <c r="T12" s="387"/>
      <c r="U12" s="387"/>
      <c r="V12" s="387"/>
      <c r="W12" s="387"/>
      <c r="X12" s="387"/>
      <c r="Y12" s="387"/>
      <c r="Z12" s="389"/>
      <c r="AA12" s="389"/>
      <c r="AB12" s="389"/>
      <c r="AC12" s="387"/>
      <c r="AD12" s="52"/>
      <c r="AF12" s="3"/>
      <c r="AG12" s="3"/>
      <c r="AH12" s="3"/>
      <c r="AI12" s="3"/>
      <c r="AJ12" s="3"/>
      <c r="AK12" s="3"/>
    </row>
    <row r="13" spans="1:30" ht="12.75" customHeight="1">
      <c r="A13" s="387" t="s">
        <v>184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7" t="s">
        <v>185</v>
      </c>
      <c r="R13" s="388"/>
      <c r="S13" s="388"/>
      <c r="T13" s="388"/>
      <c r="U13" s="388"/>
      <c r="V13" s="388"/>
      <c r="W13" s="388"/>
      <c r="X13" s="388"/>
      <c r="Y13" s="388"/>
      <c r="Z13" s="389"/>
      <c r="AA13" s="389"/>
      <c r="AB13" s="389"/>
      <c r="AC13" s="388"/>
      <c r="AD13" s="53"/>
    </row>
    <row r="14" spans="1:30" ht="12.75" customHeight="1">
      <c r="A14" s="588" t="s">
        <v>186</v>
      </c>
      <c r="B14" s="588"/>
      <c r="C14" s="588"/>
      <c r="D14" s="588"/>
      <c r="E14" s="588"/>
      <c r="F14" s="588"/>
      <c r="G14" s="588"/>
      <c r="H14" s="588"/>
      <c r="I14" s="588"/>
      <c r="J14" s="588"/>
      <c r="K14" s="390"/>
      <c r="L14" s="388"/>
      <c r="M14" s="388"/>
      <c r="N14" s="388"/>
      <c r="O14" s="388"/>
      <c r="P14" s="388"/>
      <c r="Q14" s="387" t="s">
        <v>181</v>
      </c>
      <c r="R14" s="391"/>
      <c r="S14" s="391"/>
      <c r="T14" s="391"/>
      <c r="U14" s="391"/>
      <c r="V14" s="391"/>
      <c r="W14" s="391"/>
      <c r="X14" s="391"/>
      <c r="Y14" s="391"/>
      <c r="Z14" s="389"/>
      <c r="AA14" s="389"/>
      <c r="AB14" s="389"/>
      <c r="AC14" s="391"/>
      <c r="AD14" s="44"/>
    </row>
    <row r="15" spans="1:33" ht="12.75" customHeight="1">
      <c r="A15" s="387" t="s">
        <v>112</v>
      </c>
      <c r="B15" s="387"/>
      <c r="C15" s="387"/>
      <c r="D15" s="387"/>
      <c r="E15" s="387"/>
      <c r="F15" s="387"/>
      <c r="G15" s="387"/>
      <c r="H15" s="387"/>
      <c r="I15" s="388"/>
      <c r="J15" s="388"/>
      <c r="K15" s="388"/>
      <c r="L15" s="388"/>
      <c r="M15" s="388"/>
      <c r="N15" s="388"/>
      <c r="O15" s="388"/>
      <c r="P15" s="388"/>
      <c r="Q15" s="387" t="s">
        <v>113</v>
      </c>
      <c r="R15" s="391"/>
      <c r="S15" s="391"/>
      <c r="T15" s="391"/>
      <c r="U15" s="391"/>
      <c r="V15" s="391"/>
      <c r="W15" s="391"/>
      <c r="X15" s="391"/>
      <c r="Y15" s="391"/>
      <c r="Z15" s="389"/>
      <c r="AA15" s="389"/>
      <c r="AB15" s="389"/>
      <c r="AC15" s="391"/>
      <c r="AD15" s="44"/>
      <c r="AE15" s="4"/>
      <c r="AF15" s="4"/>
      <c r="AG15" s="4"/>
    </row>
    <row r="16" spans="1:30" ht="12.75" customHeight="1">
      <c r="A16" s="387" t="s">
        <v>114</v>
      </c>
      <c r="B16" s="387"/>
      <c r="C16" s="388"/>
      <c r="D16" s="388"/>
      <c r="E16" s="388"/>
      <c r="F16" s="387"/>
      <c r="G16" s="387"/>
      <c r="H16" s="387"/>
      <c r="I16" s="387"/>
      <c r="J16" s="388"/>
      <c r="K16" s="388"/>
      <c r="L16" s="388"/>
      <c r="M16" s="388"/>
      <c r="N16" s="388"/>
      <c r="O16" s="388"/>
      <c r="P16" s="388"/>
      <c r="Q16" s="387" t="s">
        <v>115</v>
      </c>
      <c r="R16" s="391"/>
      <c r="S16" s="391"/>
      <c r="T16" s="391"/>
      <c r="U16" s="391"/>
      <c r="V16" s="391"/>
      <c r="W16" s="391"/>
      <c r="X16" s="391"/>
      <c r="Y16" s="391"/>
      <c r="Z16" s="389"/>
      <c r="AA16" s="389"/>
      <c r="AB16" s="389"/>
      <c r="AC16" s="391"/>
      <c r="AD16" s="54"/>
    </row>
    <row r="17" spans="1:35" ht="12.75" customHeight="1">
      <c r="A17" s="590" t="s">
        <v>178</v>
      </c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 t="s">
        <v>176</v>
      </c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392"/>
      <c r="AD17" s="55"/>
      <c r="AE17" s="13"/>
      <c r="AF17" s="13"/>
      <c r="AG17" s="13"/>
      <c r="AH17" s="13"/>
      <c r="AI17" s="13"/>
    </row>
    <row r="18" spans="1:35" ht="12.75" customHeight="1">
      <c r="A18" s="590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1" t="s">
        <v>177</v>
      </c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44"/>
      <c r="AE18" s="13"/>
      <c r="AF18" s="13"/>
      <c r="AG18" s="13"/>
      <c r="AH18" s="13"/>
      <c r="AI18" s="13"/>
    </row>
    <row r="19" spans="1:35" ht="12.75" customHeight="1" thickBot="1">
      <c r="A19" s="46"/>
      <c r="B19" s="48"/>
      <c r="C19" s="48"/>
      <c r="D19" s="48"/>
      <c r="E19" s="48"/>
      <c r="F19" s="48"/>
      <c r="G19" s="48"/>
      <c r="H19" s="56"/>
      <c r="I19" s="56"/>
      <c r="J19" s="56"/>
      <c r="K19" s="56"/>
      <c r="L19" s="56"/>
      <c r="M19" s="48"/>
      <c r="N19" s="48"/>
      <c r="O19" s="48"/>
      <c r="P19" s="210" t="s">
        <v>22</v>
      </c>
      <c r="Q19" s="210"/>
      <c r="R19" s="210"/>
      <c r="S19" s="210"/>
      <c r="T19" s="210"/>
      <c r="U19" s="51"/>
      <c r="V19" s="51"/>
      <c r="W19" s="51"/>
      <c r="X19" s="51"/>
      <c r="Y19" s="56"/>
      <c r="Z19" s="48"/>
      <c r="AA19" s="48"/>
      <c r="AB19" s="48"/>
      <c r="AC19" s="48"/>
      <c r="AD19" s="48"/>
      <c r="AE19" s="13"/>
      <c r="AF19" s="13"/>
      <c r="AG19" s="13"/>
      <c r="AH19" s="13"/>
      <c r="AI19" s="13"/>
    </row>
    <row r="20" spans="1:37" ht="12.75" customHeight="1" thickBot="1">
      <c r="A20" s="566" t="s">
        <v>1</v>
      </c>
      <c r="B20" s="567"/>
      <c r="C20" s="555" t="s">
        <v>62</v>
      </c>
      <c r="D20" s="556"/>
      <c r="E20" s="556"/>
      <c r="F20" s="556"/>
      <c r="G20" s="557"/>
      <c r="H20" s="555" t="s">
        <v>63</v>
      </c>
      <c r="I20" s="556"/>
      <c r="J20" s="556"/>
      <c r="K20" s="556"/>
      <c r="L20" s="221"/>
      <c r="M20" s="222" t="s">
        <v>49</v>
      </c>
      <c r="N20" s="222"/>
      <c r="O20" s="223"/>
      <c r="P20" s="222"/>
      <c r="Q20" s="222" t="s">
        <v>64</v>
      </c>
      <c r="R20" s="222"/>
      <c r="S20" s="222"/>
      <c r="T20" s="222"/>
      <c r="U20" s="555" t="s">
        <v>34</v>
      </c>
      <c r="V20" s="556"/>
      <c r="W20" s="556"/>
      <c r="X20" s="557"/>
      <c r="Y20" s="222"/>
      <c r="Z20" s="556" t="s">
        <v>10</v>
      </c>
      <c r="AA20" s="556"/>
      <c r="AB20" s="556"/>
      <c r="AC20" s="557"/>
      <c r="AD20" s="48"/>
      <c r="AE20" s="3"/>
      <c r="AF20" s="3"/>
      <c r="AJ20" s="3"/>
      <c r="AK20" s="3"/>
    </row>
    <row r="21" spans="1:37" ht="12.75" customHeight="1">
      <c r="A21" s="568"/>
      <c r="B21" s="580"/>
      <c r="C21" s="98">
        <v>28</v>
      </c>
      <c r="D21" s="99">
        <v>4</v>
      </c>
      <c r="E21" s="99">
        <v>11</v>
      </c>
      <c r="F21" s="99">
        <v>18</v>
      </c>
      <c r="G21" s="214">
        <v>25</v>
      </c>
      <c r="H21" s="98">
        <v>2</v>
      </c>
      <c r="I21" s="99">
        <v>9</v>
      </c>
      <c r="J21" s="99">
        <v>16</v>
      </c>
      <c r="K21" s="100">
        <v>23</v>
      </c>
      <c r="L21" s="212">
        <v>30</v>
      </c>
      <c r="M21" s="213">
        <v>6</v>
      </c>
      <c r="N21" s="213">
        <v>13</v>
      </c>
      <c r="O21" s="224">
        <v>20</v>
      </c>
      <c r="P21" s="225">
        <v>27</v>
      </c>
      <c r="Q21" s="213">
        <v>4</v>
      </c>
      <c r="R21" s="213">
        <v>11</v>
      </c>
      <c r="S21" s="213">
        <v>18</v>
      </c>
      <c r="T21" s="377">
        <v>25</v>
      </c>
      <c r="U21" s="98">
        <v>1</v>
      </c>
      <c r="V21" s="99">
        <v>8</v>
      </c>
      <c r="W21" s="99">
        <v>15</v>
      </c>
      <c r="X21" s="100">
        <v>22</v>
      </c>
      <c r="Y21" s="225">
        <v>29</v>
      </c>
      <c r="Z21" s="213">
        <v>5</v>
      </c>
      <c r="AA21" s="213">
        <v>12</v>
      </c>
      <c r="AB21" s="107">
        <v>19</v>
      </c>
      <c r="AC21" s="226">
        <v>26</v>
      </c>
      <c r="AD21" s="48"/>
      <c r="AE21" s="3"/>
      <c r="AF21" s="3" t="s">
        <v>41</v>
      </c>
      <c r="AG21" s="3"/>
      <c r="AH21" s="3"/>
      <c r="AI21" s="3"/>
      <c r="AJ21" s="3"/>
      <c r="AK21" s="3"/>
    </row>
    <row r="22" spans="1:37" ht="12.75" customHeight="1" thickBot="1">
      <c r="A22" s="570"/>
      <c r="B22" s="581"/>
      <c r="C22" s="115">
        <v>2</v>
      </c>
      <c r="D22" s="102">
        <v>9</v>
      </c>
      <c r="E22" s="103">
        <v>16</v>
      </c>
      <c r="F22" s="103">
        <v>23</v>
      </c>
      <c r="G22" s="215">
        <v>30</v>
      </c>
      <c r="H22" s="105">
        <v>7</v>
      </c>
      <c r="I22" s="103">
        <v>14</v>
      </c>
      <c r="J22" s="103">
        <v>21</v>
      </c>
      <c r="K22" s="104">
        <v>28</v>
      </c>
      <c r="L22" s="105">
        <v>4</v>
      </c>
      <c r="M22" s="103">
        <v>11</v>
      </c>
      <c r="N22" s="103">
        <v>18</v>
      </c>
      <c r="O22" s="104">
        <v>25</v>
      </c>
      <c r="P22" s="216">
        <v>2</v>
      </c>
      <c r="Q22" s="103">
        <v>9</v>
      </c>
      <c r="R22" s="103">
        <v>16</v>
      </c>
      <c r="S22" s="103">
        <v>23</v>
      </c>
      <c r="T22" s="378">
        <v>30</v>
      </c>
      <c r="U22" s="105">
        <v>6</v>
      </c>
      <c r="V22" s="103">
        <v>13</v>
      </c>
      <c r="W22" s="103">
        <v>20</v>
      </c>
      <c r="X22" s="104">
        <v>27</v>
      </c>
      <c r="Y22" s="216">
        <v>3</v>
      </c>
      <c r="Z22" s="103">
        <v>10</v>
      </c>
      <c r="AA22" s="103">
        <v>17</v>
      </c>
      <c r="AB22" s="229">
        <v>24</v>
      </c>
      <c r="AC22" s="215">
        <v>3</v>
      </c>
      <c r="AD22" s="48"/>
      <c r="AE22" s="3"/>
      <c r="AF22" s="3"/>
      <c r="AG22" s="3"/>
      <c r="AH22" s="3"/>
      <c r="AI22" s="3"/>
      <c r="AJ22" s="3"/>
      <c r="AK22" s="3"/>
    </row>
    <row r="23" spans="1:37" ht="12.75" customHeight="1" thickBot="1">
      <c r="A23" s="560"/>
      <c r="B23" s="561"/>
      <c r="C23" s="219">
        <v>0</v>
      </c>
      <c r="D23" s="217">
        <v>1</v>
      </c>
      <c r="E23" s="217">
        <v>2</v>
      </c>
      <c r="F23" s="217">
        <v>3</v>
      </c>
      <c r="G23" s="218">
        <v>4</v>
      </c>
      <c r="H23" s="219">
        <v>5</v>
      </c>
      <c r="I23" s="220">
        <v>6</v>
      </c>
      <c r="J23" s="217">
        <v>7</v>
      </c>
      <c r="K23" s="218">
        <v>8</v>
      </c>
      <c r="L23" s="219">
        <v>9</v>
      </c>
      <c r="M23" s="220">
        <v>10</v>
      </c>
      <c r="N23" s="217">
        <v>11</v>
      </c>
      <c r="O23" s="218">
        <v>12</v>
      </c>
      <c r="P23" s="220">
        <v>13</v>
      </c>
      <c r="Q23" s="220">
        <v>14</v>
      </c>
      <c r="R23" s="217">
        <v>15</v>
      </c>
      <c r="S23" s="217">
        <v>16</v>
      </c>
      <c r="T23" s="344">
        <v>17</v>
      </c>
      <c r="U23" s="219">
        <v>18</v>
      </c>
      <c r="V23" s="220">
        <v>19</v>
      </c>
      <c r="W23" s="217">
        <v>20</v>
      </c>
      <c r="X23" s="218">
        <v>21</v>
      </c>
      <c r="Y23" s="220">
        <v>22</v>
      </c>
      <c r="Z23" s="220">
        <v>23</v>
      </c>
      <c r="AA23" s="217">
        <v>24</v>
      </c>
      <c r="AB23" s="217">
        <v>25</v>
      </c>
      <c r="AC23" s="263">
        <v>26</v>
      </c>
      <c r="AD23" s="48"/>
      <c r="AE23" s="3"/>
      <c r="AF23" s="3"/>
      <c r="AH23" s="3"/>
      <c r="AI23" s="3"/>
      <c r="AJ23" s="3"/>
      <c r="AK23" s="3"/>
    </row>
    <row r="24" spans="1:39" ht="12.75" customHeight="1" thickBot="1">
      <c r="A24" s="562">
        <v>1</v>
      </c>
      <c r="B24" s="563"/>
      <c r="C24" s="234" t="s">
        <v>4</v>
      </c>
      <c r="D24" s="57"/>
      <c r="E24" s="57"/>
      <c r="F24" s="57"/>
      <c r="G24" s="233"/>
      <c r="H24" s="58"/>
      <c r="I24" s="59"/>
      <c r="J24" s="59"/>
      <c r="K24" s="65"/>
      <c r="L24" s="58"/>
      <c r="M24" s="227"/>
      <c r="N24" s="61"/>
      <c r="O24" s="228"/>
      <c r="P24" s="58"/>
      <c r="Q24" s="66"/>
      <c r="R24" s="59"/>
      <c r="S24" s="62" t="s">
        <v>43</v>
      </c>
      <c r="T24" s="63" t="s">
        <v>43</v>
      </c>
      <c r="U24" s="64" t="s">
        <v>2</v>
      </c>
      <c r="V24" s="162" t="s">
        <v>2</v>
      </c>
      <c r="W24" s="162" t="s">
        <v>2</v>
      </c>
      <c r="X24" s="65"/>
      <c r="Y24" s="66"/>
      <c r="Z24" s="66"/>
      <c r="AA24" s="59"/>
      <c r="AB24" s="59"/>
      <c r="AC24" s="65"/>
      <c r="AD24" s="48"/>
      <c r="AE24" s="3"/>
      <c r="AF24" s="3"/>
      <c r="AG24" s="3"/>
      <c r="AH24" s="3"/>
      <c r="AI24" s="3"/>
      <c r="AJ24" s="3"/>
      <c r="AK24" s="3"/>
      <c r="AM24" s="1"/>
    </row>
    <row r="25" spans="1:39" ht="12.75" customHeight="1" thickBot="1">
      <c r="A25" s="564">
        <v>2</v>
      </c>
      <c r="B25" s="565"/>
      <c r="C25" s="58"/>
      <c r="D25" s="59" t="s">
        <v>101</v>
      </c>
      <c r="E25" s="59" t="s">
        <v>101</v>
      </c>
      <c r="F25" s="59" t="s">
        <v>101</v>
      </c>
      <c r="G25" s="65" t="s">
        <v>101</v>
      </c>
      <c r="H25" s="69" t="s">
        <v>101</v>
      </c>
      <c r="I25" s="68" t="s">
        <v>101</v>
      </c>
      <c r="J25" s="68" t="s">
        <v>101</v>
      </c>
      <c r="K25" s="70" t="s">
        <v>101</v>
      </c>
      <c r="L25" s="69" t="s">
        <v>101</v>
      </c>
      <c r="M25" s="66" t="s">
        <v>101</v>
      </c>
      <c r="N25" s="59" t="s">
        <v>2</v>
      </c>
      <c r="O25" s="65" t="s">
        <v>2</v>
      </c>
      <c r="P25" s="67" t="s">
        <v>5</v>
      </c>
      <c r="Q25" s="68" t="s">
        <v>45</v>
      </c>
      <c r="R25" s="330" t="s">
        <v>45</v>
      </c>
      <c r="S25" s="330" t="s">
        <v>104</v>
      </c>
      <c r="T25" s="379" t="s">
        <v>104</v>
      </c>
      <c r="U25" s="69" t="s">
        <v>104</v>
      </c>
      <c r="V25" s="68" t="s">
        <v>104</v>
      </c>
      <c r="W25" s="59" t="s">
        <v>3</v>
      </c>
      <c r="X25" s="380" t="s">
        <v>3</v>
      </c>
      <c r="Y25" s="383"/>
      <c r="Z25" s="66"/>
      <c r="AA25" s="59"/>
      <c r="AB25" s="59"/>
      <c r="AC25" s="65"/>
      <c r="AD25" s="48"/>
      <c r="AE25" s="3"/>
      <c r="AF25" s="3"/>
      <c r="AG25" s="3"/>
      <c r="AH25" s="3"/>
      <c r="AI25" s="3"/>
      <c r="AJ25" s="3"/>
      <c r="AK25" s="3"/>
      <c r="AM25" s="2"/>
    </row>
    <row r="26" spans="1:39" ht="12.75" customHeight="1">
      <c r="A26" s="71"/>
      <c r="B26" s="7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72"/>
      <c r="W26" s="72"/>
      <c r="X26" s="72"/>
      <c r="Y26" s="56"/>
      <c r="Z26" s="56"/>
      <c r="AA26" s="73"/>
      <c r="AB26" s="73"/>
      <c r="AC26" s="73"/>
      <c r="AD26" s="73"/>
      <c r="AE26" s="3"/>
      <c r="AF26" s="3"/>
      <c r="AG26" s="3"/>
      <c r="AH26" s="3"/>
      <c r="AI26" s="3"/>
      <c r="AJ26" s="3"/>
      <c r="AK26" s="3"/>
      <c r="AM26" s="2"/>
    </row>
    <row r="27" spans="1:39" ht="12.75" customHeight="1" thickBot="1">
      <c r="A27" s="74"/>
      <c r="B27" s="74"/>
      <c r="C27" s="53"/>
      <c r="D27" s="53"/>
      <c r="E27" s="53"/>
      <c r="F27" s="53"/>
      <c r="G27" s="558"/>
      <c r="H27" s="559"/>
      <c r="I27" s="559"/>
      <c r="J27" s="559"/>
      <c r="K27" s="558"/>
      <c r="L27" s="559"/>
      <c r="M27" s="559"/>
      <c r="N27" s="559"/>
      <c r="O27" s="559"/>
      <c r="P27" s="56"/>
      <c r="Q27" s="56"/>
      <c r="R27" s="56"/>
      <c r="S27" s="56"/>
      <c r="T27" s="56"/>
      <c r="U27" s="56"/>
      <c r="V27" s="72"/>
      <c r="W27" s="72"/>
      <c r="X27" s="72"/>
      <c r="Y27" s="56"/>
      <c r="Z27" s="56"/>
      <c r="AA27" s="73"/>
      <c r="AB27" s="73"/>
      <c r="AC27" s="73"/>
      <c r="AD27" s="73"/>
      <c r="AE27" s="3"/>
      <c r="AF27" s="3"/>
      <c r="AG27" s="3"/>
      <c r="AH27" s="3"/>
      <c r="AI27" s="3"/>
      <c r="AJ27" s="3"/>
      <c r="AK27" s="3"/>
      <c r="AM27" s="2"/>
    </row>
    <row r="28" spans="1:39" ht="10.5" customHeight="1" thickBot="1">
      <c r="A28" s="566" t="s">
        <v>1</v>
      </c>
      <c r="B28" s="567"/>
      <c r="C28" s="549" t="s">
        <v>11</v>
      </c>
      <c r="D28" s="578"/>
      <c r="E28" s="578"/>
      <c r="F28" s="579"/>
      <c r="G28" s="549" t="s">
        <v>17</v>
      </c>
      <c r="H28" s="550"/>
      <c r="I28" s="550"/>
      <c r="J28" s="551"/>
      <c r="K28" s="549" t="s">
        <v>18</v>
      </c>
      <c r="L28" s="550"/>
      <c r="M28" s="550"/>
      <c r="N28" s="551"/>
      <c r="O28" s="550" t="s">
        <v>19</v>
      </c>
      <c r="P28" s="550"/>
      <c r="Q28" s="550"/>
      <c r="R28" s="550"/>
      <c r="S28" s="551"/>
      <c r="T28" s="549" t="s">
        <v>20</v>
      </c>
      <c r="U28" s="550"/>
      <c r="V28" s="550"/>
      <c r="W28" s="550"/>
      <c r="X28" s="549" t="s">
        <v>21</v>
      </c>
      <c r="Y28" s="550"/>
      <c r="Z28" s="550"/>
      <c r="AA28" s="550"/>
      <c r="AB28" s="551"/>
      <c r="AC28" s="48"/>
      <c r="AD28" s="56"/>
      <c r="AE28" s="3"/>
      <c r="AF28" s="3"/>
      <c r="AG28" s="3"/>
      <c r="AH28" s="3"/>
      <c r="AI28" s="3"/>
      <c r="AJ28" s="3"/>
      <c r="AK28" s="3"/>
      <c r="AM28" s="2"/>
    </row>
    <row r="29" spans="1:37" ht="12.75" customHeight="1">
      <c r="A29" s="568"/>
      <c r="B29" s="569"/>
      <c r="C29" s="99">
        <v>5</v>
      </c>
      <c r="D29" s="99">
        <v>12</v>
      </c>
      <c r="E29" s="99">
        <v>19</v>
      </c>
      <c r="F29" s="108">
        <v>26</v>
      </c>
      <c r="G29" s="106">
        <v>2</v>
      </c>
      <c r="H29" s="107">
        <v>9</v>
      </c>
      <c r="I29" s="107">
        <v>16</v>
      </c>
      <c r="J29" s="108">
        <v>23</v>
      </c>
      <c r="K29" s="106">
        <v>30</v>
      </c>
      <c r="L29" s="107">
        <v>7</v>
      </c>
      <c r="M29" s="107">
        <v>14</v>
      </c>
      <c r="N29" s="101">
        <v>21</v>
      </c>
      <c r="O29" s="109">
        <v>28</v>
      </c>
      <c r="P29" s="107">
        <v>4</v>
      </c>
      <c r="Q29" s="107">
        <v>11</v>
      </c>
      <c r="R29" s="107">
        <v>18</v>
      </c>
      <c r="S29" s="108">
        <v>25</v>
      </c>
      <c r="T29" s="106">
        <v>2</v>
      </c>
      <c r="U29" s="107">
        <v>9</v>
      </c>
      <c r="V29" s="107">
        <v>16</v>
      </c>
      <c r="W29" s="341">
        <v>23</v>
      </c>
      <c r="X29" s="106">
        <v>30</v>
      </c>
      <c r="Y29" s="107">
        <v>6</v>
      </c>
      <c r="Z29" s="107">
        <v>13</v>
      </c>
      <c r="AA29" s="107">
        <v>20</v>
      </c>
      <c r="AB29" s="342">
        <v>27</v>
      </c>
      <c r="AC29" s="48"/>
      <c r="AD29" s="56"/>
      <c r="AE29" s="3"/>
      <c r="AF29" s="3"/>
      <c r="AG29" s="3"/>
      <c r="AH29" s="3"/>
      <c r="AI29" s="3"/>
      <c r="AJ29" s="3"/>
      <c r="AK29" s="3"/>
    </row>
    <row r="30" spans="1:37" ht="12.75" customHeight="1" thickBot="1">
      <c r="A30" s="570"/>
      <c r="B30" s="571"/>
      <c r="C30" s="103">
        <v>10</v>
      </c>
      <c r="D30" s="103">
        <v>17</v>
      </c>
      <c r="E30" s="103">
        <v>24</v>
      </c>
      <c r="F30" s="113">
        <v>31</v>
      </c>
      <c r="G30" s="110">
        <v>7</v>
      </c>
      <c r="H30" s="111">
        <v>14</v>
      </c>
      <c r="I30" s="111">
        <v>21</v>
      </c>
      <c r="J30" s="113">
        <v>28</v>
      </c>
      <c r="K30" s="110">
        <v>5</v>
      </c>
      <c r="L30" s="111">
        <v>12</v>
      </c>
      <c r="M30" s="111">
        <v>19</v>
      </c>
      <c r="N30" s="112">
        <v>26</v>
      </c>
      <c r="O30" s="114">
        <v>2</v>
      </c>
      <c r="P30" s="111">
        <v>9</v>
      </c>
      <c r="Q30" s="111">
        <v>16</v>
      </c>
      <c r="R30" s="111">
        <v>23</v>
      </c>
      <c r="S30" s="113">
        <v>30</v>
      </c>
      <c r="T30" s="110">
        <v>7</v>
      </c>
      <c r="U30" s="111">
        <v>14</v>
      </c>
      <c r="V30" s="111">
        <v>21</v>
      </c>
      <c r="W30" s="343">
        <v>28</v>
      </c>
      <c r="X30" s="346">
        <v>4</v>
      </c>
      <c r="Y30" s="347">
        <v>11</v>
      </c>
      <c r="Z30" s="347">
        <v>18</v>
      </c>
      <c r="AA30" s="347">
        <v>25</v>
      </c>
      <c r="AB30" s="345">
        <v>31</v>
      </c>
      <c r="AC30" s="48"/>
      <c r="AD30" s="56"/>
      <c r="AE30" s="3"/>
      <c r="AF30" s="3"/>
      <c r="AG30" s="3"/>
      <c r="AH30" s="3"/>
      <c r="AI30" s="3"/>
      <c r="AJ30" s="3"/>
      <c r="AK30" s="3"/>
    </row>
    <row r="31" spans="1:37" ht="12.75" customHeight="1" thickBot="1">
      <c r="A31" s="560"/>
      <c r="B31" s="584"/>
      <c r="C31" s="230">
        <v>27</v>
      </c>
      <c r="D31" s="231">
        <v>28</v>
      </c>
      <c r="E31" s="231">
        <v>29</v>
      </c>
      <c r="F31" s="232">
        <v>30</v>
      </c>
      <c r="G31" s="219">
        <v>31</v>
      </c>
      <c r="H31" s="230">
        <v>32</v>
      </c>
      <c r="I31" s="231">
        <v>33</v>
      </c>
      <c r="J31" s="232">
        <v>34</v>
      </c>
      <c r="K31" s="219">
        <v>35</v>
      </c>
      <c r="L31" s="230">
        <v>36</v>
      </c>
      <c r="M31" s="231">
        <v>37</v>
      </c>
      <c r="N31" s="232">
        <v>38</v>
      </c>
      <c r="O31" s="220">
        <v>39</v>
      </c>
      <c r="P31" s="220">
        <v>40</v>
      </c>
      <c r="Q31" s="217">
        <v>41</v>
      </c>
      <c r="R31" s="217">
        <v>42</v>
      </c>
      <c r="S31" s="218">
        <v>43</v>
      </c>
      <c r="T31" s="219">
        <v>44</v>
      </c>
      <c r="U31" s="220">
        <v>45</v>
      </c>
      <c r="V31" s="217">
        <v>46</v>
      </c>
      <c r="W31" s="344">
        <v>47</v>
      </c>
      <c r="X31" s="219">
        <v>48</v>
      </c>
      <c r="Y31" s="217">
        <v>49</v>
      </c>
      <c r="Z31" s="217">
        <v>50</v>
      </c>
      <c r="AA31" s="344">
        <v>51</v>
      </c>
      <c r="AB31" s="218">
        <v>52</v>
      </c>
      <c r="AC31" s="48"/>
      <c r="AD31" s="56"/>
      <c r="AE31" s="3"/>
      <c r="AF31" s="3"/>
      <c r="AG31" s="3"/>
      <c r="AH31" s="3"/>
      <c r="AI31" s="3"/>
      <c r="AJ31" s="3"/>
      <c r="AK31" s="3"/>
    </row>
    <row r="32" spans="1:37" ht="12.75" customHeight="1" thickBot="1">
      <c r="A32" s="562">
        <v>1</v>
      </c>
      <c r="B32" s="563"/>
      <c r="C32" s="58"/>
      <c r="D32" s="59"/>
      <c r="E32" s="59"/>
      <c r="F32" s="60"/>
      <c r="G32" s="58"/>
      <c r="H32" s="59"/>
      <c r="I32" s="59"/>
      <c r="J32" s="65"/>
      <c r="K32" s="58"/>
      <c r="L32" s="162" t="s">
        <v>43</v>
      </c>
      <c r="M32" s="62" t="s">
        <v>43</v>
      </c>
      <c r="N32" s="331" t="s">
        <v>103</v>
      </c>
      <c r="O32" s="160" t="s">
        <v>103</v>
      </c>
      <c r="P32" s="161" t="s">
        <v>103</v>
      </c>
      <c r="Q32" s="161" t="s">
        <v>103</v>
      </c>
      <c r="R32" s="161" t="s">
        <v>103</v>
      </c>
      <c r="S32" s="337" t="s">
        <v>102</v>
      </c>
      <c r="T32" s="211" t="s">
        <v>102</v>
      </c>
      <c r="U32" s="59" t="s">
        <v>102</v>
      </c>
      <c r="V32" s="59" t="s">
        <v>2</v>
      </c>
      <c r="W32" s="65" t="s">
        <v>2</v>
      </c>
      <c r="X32" s="58" t="s">
        <v>2</v>
      </c>
      <c r="Y32" s="66" t="s">
        <v>2</v>
      </c>
      <c r="Z32" s="59" t="s">
        <v>2</v>
      </c>
      <c r="AA32" s="60" t="s">
        <v>2</v>
      </c>
      <c r="AB32" s="65" t="s">
        <v>2</v>
      </c>
      <c r="AC32" s="48"/>
      <c r="AD32" s="56"/>
      <c r="AE32" s="3"/>
      <c r="AF32" s="3"/>
      <c r="AG32" s="3"/>
      <c r="AH32" s="3"/>
      <c r="AI32" s="3"/>
      <c r="AJ32" s="3"/>
      <c r="AK32" s="3"/>
    </row>
    <row r="33" spans="1:37" ht="12.75" customHeight="1" thickBot="1">
      <c r="A33" s="564">
        <v>2</v>
      </c>
      <c r="B33" s="565"/>
      <c r="C33" s="69"/>
      <c r="D33" s="76"/>
      <c r="E33" s="76"/>
      <c r="F33" s="77"/>
      <c r="G33" s="78"/>
      <c r="H33" s="267"/>
      <c r="I33" s="268"/>
      <c r="J33" s="236"/>
      <c r="K33" s="78"/>
      <c r="L33" s="116"/>
      <c r="M33" s="79"/>
      <c r="N33" s="332"/>
      <c r="O33" s="334"/>
      <c r="P33" s="76"/>
      <c r="Q33" s="76"/>
      <c r="R33" s="335"/>
      <c r="S33" s="336"/>
      <c r="T33" s="333"/>
      <c r="U33" s="80"/>
      <c r="V33" s="80"/>
      <c r="W33" s="235"/>
      <c r="X33" s="348"/>
      <c r="Y33" s="349"/>
      <c r="Z33" s="59"/>
      <c r="AA33" s="60"/>
      <c r="AB33" s="350"/>
      <c r="AC33" s="48"/>
      <c r="AD33" s="56"/>
      <c r="AE33" s="3"/>
      <c r="AF33" s="3"/>
      <c r="AG33" s="3"/>
      <c r="AH33" s="3"/>
      <c r="AI33" s="3"/>
      <c r="AJ33" s="3"/>
      <c r="AK33" s="3"/>
    </row>
    <row r="34" spans="1:37" ht="12.75" customHeight="1">
      <c r="A34" s="74"/>
      <c r="B34" s="81"/>
      <c r="C34" s="81"/>
      <c r="D34" s="81"/>
      <c r="E34" s="81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1"/>
      <c r="U34" s="81"/>
      <c r="V34" s="81"/>
      <c r="W34" s="81"/>
      <c r="X34" s="82"/>
      <c r="Y34" s="82"/>
      <c r="Z34" s="82"/>
      <c r="AA34" s="82"/>
      <c r="AB34" s="83"/>
      <c r="AC34" s="73"/>
      <c r="AD34" s="73"/>
      <c r="AE34" s="3"/>
      <c r="AF34" s="3"/>
      <c r="AG34" s="3"/>
      <c r="AH34" s="3"/>
      <c r="AI34" s="3"/>
      <c r="AJ34" s="3"/>
      <c r="AK34" s="3"/>
    </row>
    <row r="35" spans="1:37" ht="12.75" customHeight="1">
      <c r="A35" s="75"/>
      <c r="B35" s="75"/>
      <c r="C35" s="56"/>
      <c r="D35" s="56"/>
      <c r="E35" s="56"/>
      <c r="F35" s="56"/>
      <c r="G35" s="56"/>
      <c r="H35" s="56"/>
      <c r="I35" s="56"/>
      <c r="J35" s="56"/>
      <c r="K35" s="574" t="s">
        <v>74</v>
      </c>
      <c r="L35" s="574"/>
      <c r="M35" s="574"/>
      <c r="N35" s="574"/>
      <c r="O35" s="574"/>
      <c r="P35" s="574"/>
      <c r="Q35" s="574"/>
      <c r="R35" s="56"/>
      <c r="S35" s="56"/>
      <c r="T35" s="56"/>
      <c r="U35" s="56"/>
      <c r="V35" s="72"/>
      <c r="W35" s="72"/>
      <c r="X35" s="72"/>
      <c r="Y35" s="56"/>
      <c r="Z35" s="56"/>
      <c r="AA35" s="73"/>
      <c r="AB35" s="73"/>
      <c r="AC35" s="73"/>
      <c r="AD35" s="73"/>
      <c r="AE35" s="3"/>
      <c r="AF35" s="3"/>
      <c r="AG35" s="3"/>
      <c r="AH35" s="3"/>
      <c r="AI35" s="3"/>
      <c r="AJ35" s="3"/>
      <c r="AK35" s="3"/>
    </row>
    <row r="36" spans="1:37" ht="7.5" customHeight="1" thickBot="1">
      <c r="A36" s="56"/>
      <c r="B36" s="56"/>
      <c r="C36" s="56"/>
      <c r="D36" s="56"/>
      <c r="E36" s="56"/>
      <c r="F36" s="56"/>
      <c r="G36" s="73"/>
      <c r="H36" s="73"/>
      <c r="I36" s="73"/>
      <c r="J36" s="73"/>
      <c r="K36" s="73"/>
      <c r="L36" s="84"/>
      <c r="M36" s="84"/>
      <c r="N36" s="84"/>
      <c r="O36" s="84"/>
      <c r="P36" s="56"/>
      <c r="Q36" s="56"/>
      <c r="R36" s="56"/>
      <c r="S36" s="56"/>
      <c r="T36" s="56"/>
      <c r="U36" s="56"/>
      <c r="V36" s="56"/>
      <c r="W36" s="585"/>
      <c r="X36" s="585"/>
      <c r="Y36" s="585"/>
      <c r="Z36" s="585"/>
      <c r="AA36" s="73"/>
      <c r="AB36" s="73"/>
      <c r="AC36" s="585"/>
      <c r="AD36" s="585"/>
      <c r="AE36" s="3"/>
      <c r="AF36" s="3"/>
      <c r="AG36" s="6"/>
      <c r="AH36" s="3"/>
      <c r="AI36" s="3"/>
      <c r="AJ36" s="3"/>
      <c r="AK36" s="3"/>
    </row>
    <row r="37" spans="1:32" ht="15.75" customHeight="1" thickBot="1">
      <c r="A37" s="56"/>
      <c r="B37" s="237" t="s">
        <v>4</v>
      </c>
      <c r="C37" s="586" t="s">
        <v>35</v>
      </c>
      <c r="D37" s="586"/>
      <c r="E37" s="586"/>
      <c r="F37" s="586"/>
      <c r="G37" s="586"/>
      <c r="H37" s="586"/>
      <c r="I37" s="586"/>
      <c r="J37" s="586"/>
      <c r="K37" s="86"/>
      <c r="L37" s="237" t="s">
        <v>6</v>
      </c>
      <c r="M37" s="572" t="s">
        <v>15</v>
      </c>
      <c r="N37" s="573"/>
      <c r="O37" s="573"/>
      <c r="P37" s="573"/>
      <c r="Q37" s="573"/>
      <c r="R37" s="573"/>
      <c r="S37" s="573"/>
      <c r="T37" s="87"/>
      <c r="U37" s="243" t="s">
        <v>88</v>
      </c>
      <c r="V37" s="576" t="s">
        <v>44</v>
      </c>
      <c r="W37" s="576"/>
      <c r="X37" s="576"/>
      <c r="Y37" s="576"/>
      <c r="Z37" s="576"/>
      <c r="AA37" s="576"/>
      <c r="AB37" s="576"/>
      <c r="AC37" s="576"/>
      <c r="AD37" s="73"/>
      <c r="AE37" s="3"/>
      <c r="AF37" s="3"/>
    </row>
    <row r="38" spans="1:37" s="7" customFormat="1" ht="13.5" customHeight="1" thickBot="1">
      <c r="A38" s="48"/>
      <c r="B38" s="71"/>
      <c r="C38" s="586"/>
      <c r="D38" s="586"/>
      <c r="E38" s="586"/>
      <c r="F38" s="586"/>
      <c r="G38" s="586"/>
      <c r="H38" s="586"/>
      <c r="I38" s="586"/>
      <c r="J38" s="586"/>
      <c r="K38" s="86"/>
      <c r="L38" s="71"/>
      <c r="M38" s="56"/>
      <c r="N38" s="56"/>
      <c r="O38" s="56"/>
      <c r="P38" s="56"/>
      <c r="Q38" s="56"/>
      <c r="R38" s="56"/>
      <c r="S38" s="56"/>
      <c r="T38" s="56"/>
      <c r="U38" s="51"/>
      <c r="V38" s="576"/>
      <c r="W38" s="576"/>
      <c r="X38" s="576"/>
      <c r="Y38" s="576"/>
      <c r="Z38" s="576"/>
      <c r="AA38" s="576"/>
      <c r="AB38" s="576"/>
      <c r="AC38" s="576"/>
      <c r="AD38" s="48"/>
      <c r="AG38" s="6"/>
      <c r="AH38" s="6"/>
      <c r="AI38" s="6"/>
      <c r="AJ38" s="6"/>
      <c r="AK38" s="6"/>
    </row>
    <row r="39" spans="1:37" s="7" customFormat="1" ht="12.75" customHeight="1" thickBot="1">
      <c r="A39" s="48"/>
      <c r="B39" s="85"/>
      <c r="C39" s="586" t="s">
        <v>12</v>
      </c>
      <c r="D39" s="586"/>
      <c r="E39" s="586"/>
      <c r="F39" s="586"/>
      <c r="G39" s="586"/>
      <c r="H39" s="586"/>
      <c r="I39" s="586"/>
      <c r="J39" s="586"/>
      <c r="K39" s="88"/>
      <c r="L39" s="242" t="s">
        <v>101</v>
      </c>
      <c r="M39" s="582" t="s">
        <v>98</v>
      </c>
      <c r="N39" s="586"/>
      <c r="O39" s="586"/>
      <c r="P39" s="586"/>
      <c r="Q39" s="586"/>
      <c r="R39" s="586"/>
      <c r="S39" s="586"/>
      <c r="T39" s="587"/>
      <c r="U39" s="237" t="s">
        <v>45</v>
      </c>
      <c r="V39" s="87" t="s">
        <v>46</v>
      </c>
      <c r="W39" s="48"/>
      <c r="X39" s="48"/>
      <c r="Y39" s="48"/>
      <c r="Z39" s="48"/>
      <c r="AA39" s="48"/>
      <c r="AB39" s="48"/>
      <c r="AC39" s="48"/>
      <c r="AD39" s="48"/>
      <c r="AG39" s="6"/>
      <c r="AH39" s="6"/>
      <c r="AI39" s="6"/>
      <c r="AJ39" s="6"/>
      <c r="AK39" s="6"/>
    </row>
    <row r="40" spans="1:37" s="7" customFormat="1" ht="12.75" customHeight="1" thickBot="1">
      <c r="A40" s="48"/>
      <c r="B40" s="89"/>
      <c r="C40" s="586"/>
      <c r="D40" s="586"/>
      <c r="E40" s="586"/>
      <c r="F40" s="586"/>
      <c r="G40" s="586"/>
      <c r="H40" s="586"/>
      <c r="I40" s="586"/>
      <c r="J40" s="586"/>
      <c r="K40" s="88"/>
      <c r="L40" s="73"/>
      <c r="M40" s="86"/>
      <c r="N40" s="86"/>
      <c r="O40" s="86"/>
      <c r="P40" s="86"/>
      <c r="Q40" s="86"/>
      <c r="R40" s="86"/>
      <c r="S40" s="86"/>
      <c r="T40" s="86"/>
      <c r="U40" s="90"/>
      <c r="V40" s="87"/>
      <c r="W40" s="73"/>
      <c r="X40" s="87"/>
      <c r="Y40" s="87"/>
      <c r="Z40" s="87"/>
      <c r="AA40" s="87"/>
      <c r="AB40" s="87"/>
      <c r="AC40" s="87"/>
      <c r="AD40" s="73"/>
      <c r="AG40" s="6"/>
      <c r="AH40" s="6"/>
      <c r="AI40" s="6"/>
      <c r="AJ40" s="6"/>
      <c r="AK40" s="6"/>
    </row>
    <row r="41" spans="1:37" s="7" customFormat="1" ht="15.75" customHeight="1" thickBot="1">
      <c r="A41" s="87"/>
      <c r="B41" s="91" t="s">
        <v>43</v>
      </c>
      <c r="C41" s="582" t="s">
        <v>13</v>
      </c>
      <c r="D41" s="575"/>
      <c r="E41" s="575"/>
      <c r="F41" s="575"/>
      <c r="G41" s="575"/>
      <c r="H41" s="575"/>
      <c r="I41" s="575"/>
      <c r="J41" s="575"/>
      <c r="K41" s="86"/>
      <c r="L41" s="237" t="s">
        <v>102</v>
      </c>
      <c r="M41" s="576" t="s">
        <v>99</v>
      </c>
      <c r="N41" s="576"/>
      <c r="O41" s="576"/>
      <c r="P41" s="576"/>
      <c r="Q41" s="576"/>
      <c r="R41" s="576"/>
      <c r="S41" s="576"/>
      <c r="T41" s="92"/>
      <c r="U41" s="237" t="s">
        <v>3</v>
      </c>
      <c r="V41" s="575" t="s">
        <v>100</v>
      </c>
      <c r="W41" s="575"/>
      <c r="X41" s="575"/>
      <c r="Y41" s="575"/>
      <c r="Z41" s="575"/>
      <c r="AA41" s="575"/>
      <c r="AB41" s="575"/>
      <c r="AC41" s="575"/>
      <c r="AD41" s="73"/>
      <c r="AG41" s="6"/>
      <c r="AH41" s="6"/>
      <c r="AI41" s="6"/>
      <c r="AJ41" s="6"/>
      <c r="AK41" s="6"/>
    </row>
    <row r="42" spans="1:37" s="7" customFormat="1" ht="12.75" customHeight="1" thickBot="1">
      <c r="A42" s="87"/>
      <c r="B42" s="89"/>
      <c r="C42" s="86"/>
      <c r="D42" s="86"/>
      <c r="E42" s="86"/>
      <c r="F42" s="86"/>
      <c r="G42" s="86"/>
      <c r="H42" s="86"/>
      <c r="I42" s="86"/>
      <c r="J42" s="86"/>
      <c r="K42" s="86"/>
      <c r="L42" s="73"/>
      <c r="M42" s="583"/>
      <c r="N42" s="583"/>
      <c r="O42" s="583"/>
      <c r="P42" s="583"/>
      <c r="Q42" s="583"/>
      <c r="R42" s="583"/>
      <c r="S42" s="583"/>
      <c r="T42" s="92"/>
      <c r="U42" s="73"/>
      <c r="V42" s="575"/>
      <c r="W42" s="575"/>
      <c r="X42" s="575"/>
      <c r="Y42" s="575"/>
      <c r="Z42" s="575"/>
      <c r="AA42" s="575"/>
      <c r="AB42" s="575"/>
      <c r="AC42" s="575"/>
      <c r="AD42" s="73"/>
      <c r="AG42" s="6"/>
      <c r="AH42" s="6"/>
      <c r="AI42" s="6"/>
      <c r="AJ42" s="6"/>
      <c r="AK42" s="6"/>
    </row>
    <row r="43" spans="1:37" s="7" customFormat="1" ht="13.5" thickBot="1">
      <c r="A43" s="87"/>
      <c r="B43" s="93" t="s">
        <v>2</v>
      </c>
      <c r="C43" s="572" t="s">
        <v>14</v>
      </c>
      <c r="D43" s="573"/>
      <c r="E43" s="573"/>
      <c r="F43" s="573"/>
      <c r="G43" s="573"/>
      <c r="H43" s="573"/>
      <c r="I43" s="573"/>
      <c r="J43" s="573"/>
      <c r="K43" s="73"/>
      <c r="L43" s="93" t="s">
        <v>5</v>
      </c>
      <c r="M43" s="87" t="s">
        <v>16</v>
      </c>
      <c r="N43" s="94"/>
      <c r="O43" s="94"/>
      <c r="P43" s="95"/>
      <c r="Q43" s="87"/>
      <c r="R43" s="44"/>
      <c r="S43" s="44"/>
      <c r="T43" s="44"/>
      <c r="U43" s="237" t="s">
        <v>51</v>
      </c>
      <c r="V43" s="589" t="s">
        <v>182</v>
      </c>
      <c r="W43" s="589"/>
      <c r="X43" s="589"/>
      <c r="Y43" s="589"/>
      <c r="Z43" s="589"/>
      <c r="AA43" s="589"/>
      <c r="AB43" s="589"/>
      <c r="AC43" s="589"/>
      <c r="AD43" s="73"/>
      <c r="AF43" s="6"/>
      <c r="AG43" s="6"/>
      <c r="AH43" s="6"/>
      <c r="AI43" s="6"/>
      <c r="AJ43" s="6"/>
      <c r="AK43" s="6"/>
    </row>
    <row r="44" spans="1:37" s="7" customFormat="1" ht="12.75" customHeight="1">
      <c r="A44" s="96"/>
      <c r="B44" s="87"/>
      <c r="C44" s="87"/>
      <c r="D44" s="87"/>
      <c r="E44" s="87"/>
      <c r="F44" s="87"/>
      <c r="G44" s="87"/>
      <c r="H44" s="87"/>
      <c r="I44" s="87"/>
      <c r="J44" s="73"/>
      <c r="K44" s="73"/>
      <c r="L44" s="97"/>
      <c r="M44" s="87"/>
      <c r="N44" s="73"/>
      <c r="O44" s="87"/>
      <c r="P44" s="87"/>
      <c r="Q44" s="87"/>
      <c r="R44" s="87"/>
      <c r="S44" s="87"/>
      <c r="T44" s="87"/>
      <c r="U44" s="73"/>
      <c r="V44" s="589"/>
      <c r="W44" s="589"/>
      <c r="X44" s="589"/>
      <c r="Y44" s="589"/>
      <c r="Z44" s="589"/>
      <c r="AA44" s="589"/>
      <c r="AB44" s="589"/>
      <c r="AC44" s="589"/>
      <c r="AD44" s="73"/>
      <c r="AG44" s="6"/>
      <c r="AH44" s="6"/>
      <c r="AI44" s="6"/>
      <c r="AJ44" s="6"/>
      <c r="AK44" s="6"/>
    </row>
    <row r="45" spans="1:37" s="7" customFormat="1" ht="13.5" customHeight="1">
      <c r="A45" s="87"/>
      <c r="B45" s="87"/>
      <c r="C45" s="87"/>
      <c r="D45" s="87"/>
      <c r="E45" s="87"/>
      <c r="F45" s="87"/>
      <c r="G45" s="87"/>
      <c r="H45" s="87"/>
      <c r="I45" s="87"/>
      <c r="J45" s="73"/>
      <c r="K45" s="73"/>
      <c r="L45" s="87"/>
      <c r="M45" s="87"/>
      <c r="N45" s="87"/>
      <c r="O45" s="87"/>
      <c r="P45" s="87"/>
      <c r="Q45" s="87"/>
      <c r="R45" s="87"/>
      <c r="S45" s="87"/>
      <c r="T45" s="87"/>
      <c r="U45" s="329"/>
      <c r="V45" s="589"/>
      <c r="W45" s="589"/>
      <c r="X45" s="589"/>
      <c r="Y45" s="589"/>
      <c r="Z45" s="589"/>
      <c r="AA45" s="589"/>
      <c r="AB45" s="589"/>
      <c r="AC45" s="589"/>
      <c r="AD45" s="73"/>
      <c r="AG45" s="6"/>
      <c r="AH45" s="6"/>
      <c r="AI45" s="6"/>
      <c r="AJ45" s="6"/>
      <c r="AK45" s="6"/>
    </row>
    <row r="46" spans="1:37" s="7" customFormat="1" ht="12.75" customHeight="1">
      <c r="A46" s="43"/>
      <c r="B46" s="592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2"/>
      <c r="U46" s="592"/>
      <c r="V46" s="589"/>
      <c r="W46" s="589"/>
      <c r="X46" s="589"/>
      <c r="Y46" s="589"/>
      <c r="Z46" s="589"/>
      <c r="AA46" s="589"/>
      <c r="AB46" s="589"/>
      <c r="AC46" s="589"/>
      <c r="AD46" s="42"/>
      <c r="AE46" s="6"/>
      <c r="AF46" s="6"/>
      <c r="AG46" s="6"/>
      <c r="AH46" s="6"/>
      <c r="AI46" s="6"/>
      <c r="AJ46" s="6"/>
      <c r="AK46" s="6"/>
    </row>
    <row r="47" spans="1:30" ht="12.75" customHeight="1" hidden="1">
      <c r="A47" s="42"/>
      <c r="B47" s="42"/>
      <c r="C47" s="42"/>
      <c r="D47" s="42"/>
      <c r="E47" s="42"/>
      <c r="F47" s="42"/>
      <c r="G47" s="42"/>
      <c r="H47" s="42"/>
      <c r="I47" s="42"/>
      <c r="J47" s="40"/>
      <c r="K47" s="40"/>
      <c r="L47" s="40"/>
      <c r="M47" s="42"/>
      <c r="N47" s="39"/>
      <c r="O47" s="39"/>
      <c r="P47" s="39"/>
      <c r="Q47" s="39"/>
      <c r="R47" s="42"/>
      <c r="S47" s="42"/>
      <c r="T47" s="42"/>
      <c r="U47" s="41"/>
      <c r="V47" s="42"/>
      <c r="W47" s="42"/>
      <c r="X47" s="39"/>
      <c r="Y47" s="39"/>
      <c r="Z47" s="39"/>
      <c r="AA47" s="39"/>
      <c r="AB47" s="39"/>
      <c r="AC47" s="39"/>
      <c r="AD47" s="39"/>
    </row>
    <row r="48" spans="5:14" ht="12.75" customHeight="1">
      <c r="E48" s="3"/>
      <c r="L48" s="3"/>
      <c r="M48" s="3"/>
      <c r="N48" s="3"/>
    </row>
    <row r="49" spans="5:14" ht="11.25">
      <c r="E49" s="3"/>
      <c r="L49" s="3"/>
      <c r="M49" s="3"/>
      <c r="N49" s="3"/>
    </row>
    <row r="50" ht="11.25">
      <c r="N50" s="10"/>
    </row>
    <row r="51" spans="8:36" ht="11.2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0"/>
      <c r="AF51" s="10"/>
      <c r="AG51" s="10"/>
      <c r="AH51" s="10"/>
      <c r="AI51" s="10"/>
      <c r="AJ51" s="10"/>
    </row>
    <row r="52" spans="8:36" ht="11.2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0"/>
      <c r="AF52" s="10"/>
      <c r="AG52" s="10"/>
      <c r="AH52" s="10"/>
      <c r="AI52" s="10"/>
      <c r="AJ52" s="10"/>
    </row>
    <row r="53" spans="8:36" ht="11.25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0"/>
      <c r="AF53" s="10"/>
      <c r="AG53" s="10"/>
      <c r="AH53" s="10"/>
      <c r="AI53" s="10"/>
      <c r="AJ53" s="10"/>
    </row>
    <row r="54" spans="8:36" ht="11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0"/>
      <c r="AF54" s="10"/>
      <c r="AG54" s="10"/>
      <c r="AH54" s="10"/>
      <c r="AI54" s="10"/>
      <c r="AJ54" s="10"/>
    </row>
    <row r="55" spans="8:36" ht="11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0"/>
      <c r="AF55" s="10"/>
      <c r="AG55" s="10"/>
      <c r="AH55" s="10"/>
      <c r="AI55" s="10"/>
      <c r="AJ55" s="10"/>
    </row>
    <row r="62" spans="7:37" ht="11.25">
      <c r="G62" s="6"/>
      <c r="H62" s="6"/>
      <c r="I62" s="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7:37" ht="11.25">
      <c r="G63" s="6"/>
      <c r="H63" s="6"/>
      <c r="I63" s="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7:37" ht="11.25">
      <c r="G64" s="6"/>
      <c r="H64" s="6"/>
      <c r="I64" s="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7:37" ht="11.25">
      <c r="G65" s="6"/>
      <c r="H65" s="6"/>
      <c r="I65" s="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7:37" ht="11.25">
      <c r="G66" s="6"/>
      <c r="H66" s="6"/>
      <c r="I66" s="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8:37" ht="11.25">
      <c r="H67" s="6"/>
      <c r="I67" s="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</sheetData>
  <sheetProtection/>
  <mergeCells count="44">
    <mergeCell ref="A14:J14"/>
    <mergeCell ref="V43:AC44"/>
    <mergeCell ref="A17:P18"/>
    <mergeCell ref="Q17:AB17"/>
    <mergeCell ref="Q18:AC18"/>
    <mergeCell ref="V45:AC46"/>
    <mergeCell ref="B46:U46"/>
    <mergeCell ref="C39:J40"/>
    <mergeCell ref="C37:J38"/>
    <mergeCell ref="M37:S37"/>
    <mergeCell ref="C41:J41"/>
    <mergeCell ref="M41:S42"/>
    <mergeCell ref="A31:B31"/>
    <mergeCell ref="A32:B32"/>
    <mergeCell ref="Y36:Z36"/>
    <mergeCell ref="AC36:AD36"/>
    <mergeCell ref="W36:X36"/>
    <mergeCell ref="M39:T39"/>
    <mergeCell ref="C43:J43"/>
    <mergeCell ref="A33:B33"/>
    <mergeCell ref="K35:Q35"/>
    <mergeCell ref="V41:AC42"/>
    <mergeCell ref="V37:AC38"/>
    <mergeCell ref="A8:AC8"/>
    <mergeCell ref="C28:F28"/>
    <mergeCell ref="A20:B22"/>
    <mergeCell ref="C20:G20"/>
    <mergeCell ref="G27:J27"/>
    <mergeCell ref="K27:O27"/>
    <mergeCell ref="H20:K20"/>
    <mergeCell ref="A23:B23"/>
    <mergeCell ref="A24:B24"/>
    <mergeCell ref="A25:B25"/>
    <mergeCell ref="A28:B30"/>
    <mergeCell ref="X28:AB28"/>
    <mergeCell ref="A2:O2"/>
    <mergeCell ref="A7:AD7"/>
    <mergeCell ref="A9:AC9"/>
    <mergeCell ref="U20:X20"/>
    <mergeCell ref="T28:W28"/>
    <mergeCell ref="G28:J28"/>
    <mergeCell ref="O28:S28"/>
    <mergeCell ref="K28:N28"/>
    <mergeCell ref="Z20:AC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2" r:id="rId2"/>
  <rowBreaks count="1" manualBreakCount="1">
    <brk id="46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93"/>
  <sheetViews>
    <sheetView tabSelected="1" view="pageBreakPreview" zoomScale="66" zoomScaleNormal="50" zoomScaleSheetLayoutView="66" zoomScalePageLayoutView="0" workbookViewId="0" topLeftCell="A55">
      <selection activeCell="E66" sqref="E66"/>
    </sheetView>
  </sheetViews>
  <sheetFormatPr defaultColWidth="9.00390625" defaultRowHeight="12.75"/>
  <cols>
    <col min="1" max="1" width="15.625" style="19" customWidth="1"/>
    <col min="2" max="2" width="33.125" style="19" customWidth="1"/>
    <col min="3" max="3" width="15.00390625" style="19" customWidth="1"/>
    <col min="4" max="4" width="15.00390625" style="21" customWidth="1"/>
    <col min="5" max="5" width="84.75390625" style="21" customWidth="1"/>
    <col min="6" max="6" width="7.125" style="309" customWidth="1"/>
    <col min="7" max="7" width="5.75390625" style="21" customWidth="1"/>
    <col min="8" max="8" width="5.125" style="20" customWidth="1"/>
    <col min="9" max="9" width="5.375" style="20" customWidth="1"/>
    <col min="10" max="10" width="7.375" style="20" customWidth="1"/>
    <col min="11" max="12" width="6.875" style="20" customWidth="1"/>
    <col min="13" max="15" width="6.25390625" style="20" customWidth="1"/>
    <col min="16" max="16" width="7.125" style="20" customWidth="1"/>
    <col min="17" max="17" width="7.625" style="20" customWidth="1"/>
    <col min="18" max="21" width="7.875" style="20" customWidth="1"/>
    <col min="22" max="22" width="5.00390625" style="19" customWidth="1"/>
    <col min="23" max="23" width="9.625" style="19" bestFit="1" customWidth="1"/>
    <col min="24" max="24" width="13.875" style="19" bestFit="1" customWidth="1"/>
    <col min="25" max="25" width="9.625" style="19" bestFit="1" customWidth="1"/>
    <col min="26" max="16384" width="9.125" style="19" customWidth="1"/>
  </cols>
  <sheetData>
    <row r="1" spans="1:21" ht="21" customHeight="1" thickBot="1">
      <c r="A1" s="666" t="s">
        <v>193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200"/>
    </row>
    <row r="2" spans="1:22" s="14" customFormat="1" ht="63" customHeight="1" thickBot="1">
      <c r="A2" s="676" t="s">
        <v>194</v>
      </c>
      <c r="B2" s="676" t="s">
        <v>195</v>
      </c>
      <c r="C2" s="723" t="s">
        <v>196</v>
      </c>
      <c r="D2" s="701" t="s">
        <v>197</v>
      </c>
      <c r="E2" s="679" t="s">
        <v>198</v>
      </c>
      <c r="F2" s="682" t="s">
        <v>52</v>
      </c>
      <c r="G2" s="675" t="s">
        <v>65</v>
      </c>
      <c r="H2" s="726" t="s">
        <v>29</v>
      </c>
      <c r="I2" s="727"/>
      <c r="J2" s="672" t="s">
        <v>84</v>
      </c>
      <c r="K2" s="672"/>
      <c r="L2" s="672"/>
      <c r="M2" s="672"/>
      <c r="N2" s="672"/>
      <c r="O2" s="672"/>
      <c r="P2" s="673"/>
      <c r="Q2" s="642" t="s">
        <v>54</v>
      </c>
      <c r="R2" s="643"/>
      <c r="S2" s="643"/>
      <c r="T2" s="643"/>
      <c r="U2" s="165"/>
      <c r="V2" s="8"/>
    </row>
    <row r="3" spans="1:22" s="14" customFormat="1" ht="27" customHeight="1">
      <c r="A3" s="677"/>
      <c r="B3" s="677"/>
      <c r="C3" s="724"/>
      <c r="D3" s="702"/>
      <c r="E3" s="680"/>
      <c r="F3" s="683"/>
      <c r="G3" s="709"/>
      <c r="H3" s="667" t="s">
        <v>32</v>
      </c>
      <c r="I3" s="675" t="s">
        <v>30</v>
      </c>
      <c r="J3" s="689" t="s">
        <v>25</v>
      </c>
      <c r="K3" s="674" t="s">
        <v>28</v>
      </c>
      <c r="L3" s="674"/>
      <c r="M3" s="674"/>
      <c r="N3" s="674"/>
      <c r="O3" s="648" t="s">
        <v>48</v>
      </c>
      <c r="P3" s="657" t="s">
        <v>47</v>
      </c>
      <c r="Q3" s="652" t="s">
        <v>0</v>
      </c>
      <c r="R3" s="653"/>
      <c r="S3" s="652" t="s">
        <v>23</v>
      </c>
      <c r="T3" s="653"/>
      <c r="U3" s="165"/>
      <c r="V3" s="8"/>
    </row>
    <row r="4" spans="1:22" s="14" customFormat="1" ht="28.5" customHeight="1" thickBot="1">
      <c r="A4" s="677"/>
      <c r="B4" s="677"/>
      <c r="C4" s="724"/>
      <c r="D4" s="702"/>
      <c r="E4" s="680"/>
      <c r="F4" s="683"/>
      <c r="G4" s="709"/>
      <c r="H4" s="667"/>
      <c r="I4" s="667"/>
      <c r="J4" s="689"/>
      <c r="K4" s="654" t="s">
        <v>26</v>
      </c>
      <c r="L4" s="663" t="s">
        <v>116</v>
      </c>
      <c r="M4" s="664"/>
      <c r="N4" s="665"/>
      <c r="O4" s="648"/>
      <c r="P4" s="657"/>
      <c r="Q4" s="394" t="s">
        <v>36</v>
      </c>
      <c r="R4" s="395" t="s">
        <v>37</v>
      </c>
      <c r="S4" s="394" t="s">
        <v>38</v>
      </c>
      <c r="T4" s="547" t="s">
        <v>39</v>
      </c>
      <c r="U4" s="165"/>
      <c r="V4" s="8"/>
    </row>
    <row r="5" spans="1:22" s="14" customFormat="1" ht="30.75" customHeight="1" thickBot="1">
      <c r="A5" s="677"/>
      <c r="B5" s="677"/>
      <c r="C5" s="724"/>
      <c r="D5" s="702"/>
      <c r="E5" s="680"/>
      <c r="F5" s="683"/>
      <c r="G5" s="709"/>
      <c r="H5" s="667"/>
      <c r="I5" s="667"/>
      <c r="J5" s="689"/>
      <c r="K5" s="655"/>
      <c r="L5" s="699" t="s">
        <v>87</v>
      </c>
      <c r="M5" s="648" t="s">
        <v>27</v>
      </c>
      <c r="N5" s="648" t="s">
        <v>31</v>
      </c>
      <c r="O5" s="648"/>
      <c r="P5" s="657"/>
      <c r="Q5" s="669" t="s">
        <v>40</v>
      </c>
      <c r="R5" s="670"/>
      <c r="S5" s="670"/>
      <c r="T5" s="671"/>
      <c r="U5" s="165"/>
      <c r="V5" s="8"/>
    </row>
    <row r="6" spans="1:22" s="14" customFormat="1" ht="63.75" customHeight="1" thickBot="1">
      <c r="A6" s="678"/>
      <c r="B6" s="678"/>
      <c r="C6" s="725"/>
      <c r="D6" s="703"/>
      <c r="E6" s="681"/>
      <c r="F6" s="684"/>
      <c r="G6" s="710"/>
      <c r="H6" s="668"/>
      <c r="I6" s="668"/>
      <c r="J6" s="690"/>
      <c r="K6" s="656"/>
      <c r="L6" s="700"/>
      <c r="M6" s="649"/>
      <c r="N6" s="649"/>
      <c r="O6" s="649"/>
      <c r="P6" s="658"/>
      <c r="Q6" s="396">
        <v>15</v>
      </c>
      <c r="R6" s="397">
        <v>15</v>
      </c>
      <c r="S6" s="398"/>
      <c r="T6" s="393"/>
      <c r="U6" s="165"/>
      <c r="V6" s="8"/>
    </row>
    <row r="7" spans="1:22" s="416" customFormat="1" ht="16.5" thickBot="1">
      <c r="A7" s="399">
        <v>1</v>
      </c>
      <c r="B7" s="400">
        <v>2</v>
      </c>
      <c r="C7" s="400">
        <v>3</v>
      </c>
      <c r="D7" s="401">
        <v>4</v>
      </c>
      <c r="E7" s="402">
        <v>5</v>
      </c>
      <c r="F7" s="403">
        <v>6</v>
      </c>
      <c r="G7" s="404">
        <v>7</v>
      </c>
      <c r="H7" s="405">
        <v>8</v>
      </c>
      <c r="I7" s="402">
        <v>9</v>
      </c>
      <c r="J7" s="406">
        <v>10</v>
      </c>
      <c r="K7" s="407">
        <v>11</v>
      </c>
      <c r="L7" s="407">
        <v>12</v>
      </c>
      <c r="M7" s="407">
        <v>13</v>
      </c>
      <c r="N7" s="408">
        <v>14</v>
      </c>
      <c r="O7" s="408">
        <v>15</v>
      </c>
      <c r="P7" s="409">
        <v>16</v>
      </c>
      <c r="Q7" s="410">
        <v>17</v>
      </c>
      <c r="R7" s="411">
        <v>18</v>
      </c>
      <c r="S7" s="412">
        <v>19</v>
      </c>
      <c r="T7" s="413">
        <v>20</v>
      </c>
      <c r="U7" s="414"/>
      <c r="V7" s="415"/>
    </row>
    <row r="8" spans="1:22" s="14" customFormat="1" ht="23.25" customHeight="1" thickBot="1">
      <c r="A8" s="691" t="s">
        <v>200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3"/>
      <c r="U8" s="166"/>
      <c r="V8" s="8"/>
    </row>
    <row r="9" spans="1:25" s="22" customFormat="1" ht="26.25" customHeight="1" thickBot="1">
      <c r="A9" s="696" t="s">
        <v>201</v>
      </c>
      <c r="B9" s="697"/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8"/>
      <c r="U9" s="198"/>
      <c r="V9" s="197"/>
      <c r="W9" s="197"/>
      <c r="X9" s="197"/>
      <c r="Y9" s="197"/>
    </row>
    <row r="10" spans="1:22" s="14" customFormat="1" ht="18" customHeight="1">
      <c r="A10" s="637" t="s">
        <v>76</v>
      </c>
      <c r="B10" s="595" t="s">
        <v>199</v>
      </c>
      <c r="C10" s="605" t="s">
        <v>66</v>
      </c>
      <c r="D10" s="721" t="s">
        <v>105</v>
      </c>
      <c r="E10" s="715" t="s">
        <v>89</v>
      </c>
      <c r="F10" s="685">
        <v>2</v>
      </c>
      <c r="G10" s="719">
        <v>3</v>
      </c>
      <c r="H10" s="644">
        <v>1</v>
      </c>
      <c r="I10" s="687"/>
      <c r="J10" s="717">
        <v>90</v>
      </c>
      <c r="K10" s="659">
        <v>30</v>
      </c>
      <c r="L10" s="650"/>
      <c r="M10" s="659">
        <v>30</v>
      </c>
      <c r="N10" s="659"/>
      <c r="O10" s="659">
        <v>20</v>
      </c>
      <c r="P10" s="694">
        <v>40</v>
      </c>
      <c r="Q10" s="646">
        <v>2</v>
      </c>
      <c r="R10" s="661"/>
      <c r="S10" s="704"/>
      <c r="T10" s="661"/>
      <c r="U10" s="167"/>
      <c r="V10" s="15"/>
    </row>
    <row r="11" spans="1:25" s="14" customFormat="1" ht="19.5" customHeight="1">
      <c r="A11" s="635"/>
      <c r="B11" s="596"/>
      <c r="C11" s="606"/>
      <c r="D11" s="722"/>
      <c r="E11" s="716"/>
      <c r="F11" s="686"/>
      <c r="G11" s="720"/>
      <c r="H11" s="645"/>
      <c r="I11" s="688"/>
      <c r="J11" s="718"/>
      <c r="K11" s="660"/>
      <c r="L11" s="651"/>
      <c r="M11" s="660"/>
      <c r="N11" s="660"/>
      <c r="O11" s="660"/>
      <c r="P11" s="695"/>
      <c r="Q11" s="647"/>
      <c r="R11" s="662"/>
      <c r="S11" s="705"/>
      <c r="T11" s="662"/>
      <c r="U11" s="167"/>
      <c r="V11" s="15" t="e">
        <f>SUMPRODUCT(Q11:T11,#REF!)-K11</f>
        <v>#REF!</v>
      </c>
      <c r="W11" s="14">
        <f>J11-K11</f>
        <v>0</v>
      </c>
      <c r="X11" s="14" t="e">
        <f>W11-#REF!</f>
        <v>#REF!</v>
      </c>
      <c r="Y11" s="14">
        <f>SUM(M11:N11)-K11</f>
        <v>0</v>
      </c>
    </row>
    <row r="12" spans="1:22" s="14" customFormat="1" ht="38.25" customHeight="1">
      <c r="A12" s="635"/>
      <c r="B12" s="596"/>
      <c r="C12" s="120" t="s">
        <v>66</v>
      </c>
      <c r="D12" s="176" t="s">
        <v>130</v>
      </c>
      <c r="E12" s="147" t="s">
        <v>147</v>
      </c>
      <c r="F12" s="524">
        <v>1</v>
      </c>
      <c r="G12" s="192">
        <v>2</v>
      </c>
      <c r="H12" s="244">
        <v>1</v>
      </c>
      <c r="I12" s="246"/>
      <c r="J12" s="193">
        <v>45</v>
      </c>
      <c r="K12" s="186">
        <v>15</v>
      </c>
      <c r="L12" s="186">
        <v>5</v>
      </c>
      <c r="M12" s="186">
        <v>10</v>
      </c>
      <c r="N12" s="186"/>
      <c r="O12" s="186">
        <v>13</v>
      </c>
      <c r="P12" s="187">
        <v>17</v>
      </c>
      <c r="Q12" s="126">
        <v>1</v>
      </c>
      <c r="R12" s="127"/>
      <c r="S12" s="252"/>
      <c r="T12" s="127"/>
      <c r="U12" s="167"/>
      <c r="V12" s="15"/>
    </row>
    <row r="13" spans="1:25" s="14" customFormat="1" ht="36" customHeight="1" thickBot="1">
      <c r="A13" s="636"/>
      <c r="B13" s="597"/>
      <c r="C13" s="146" t="s">
        <v>66</v>
      </c>
      <c r="D13" s="173" t="s">
        <v>96</v>
      </c>
      <c r="E13" s="145" t="s">
        <v>53</v>
      </c>
      <c r="F13" s="289">
        <v>2</v>
      </c>
      <c r="G13" s="194">
        <v>3</v>
      </c>
      <c r="H13" s="245">
        <v>1</v>
      </c>
      <c r="I13" s="247"/>
      <c r="J13" s="195">
        <v>90</v>
      </c>
      <c r="K13" s="188">
        <v>30</v>
      </c>
      <c r="L13" s="188">
        <v>5</v>
      </c>
      <c r="M13" s="188">
        <v>25</v>
      </c>
      <c r="N13" s="188"/>
      <c r="O13" s="188">
        <v>20</v>
      </c>
      <c r="P13" s="189">
        <v>40</v>
      </c>
      <c r="Q13" s="151">
        <v>2</v>
      </c>
      <c r="R13" s="152"/>
      <c r="S13" s="253"/>
      <c r="T13" s="152"/>
      <c r="U13" s="167"/>
      <c r="V13" s="15" t="e">
        <f>SUMPRODUCT(Q13:T13,#REF!)-K13</f>
        <v>#REF!</v>
      </c>
      <c r="W13" s="14">
        <f>J13-K13</f>
        <v>60</v>
      </c>
      <c r="X13" s="14" t="e">
        <f>W13-#REF!</f>
        <v>#REF!</v>
      </c>
      <c r="Y13" s="14">
        <f>SUM(M13:N13)-K13</f>
        <v>-5</v>
      </c>
    </row>
    <row r="14" spans="1:22" s="14" customFormat="1" ht="28.5" customHeight="1" thickBot="1">
      <c r="A14" s="148"/>
      <c r="B14" s="150"/>
      <c r="C14" s="149"/>
      <c r="D14" s="150"/>
      <c r="E14" s="199" t="s">
        <v>202</v>
      </c>
      <c r="F14" s="311">
        <f>SUM(F10:F13)</f>
        <v>5</v>
      </c>
      <c r="G14" s="422">
        <f>SUM(G10:G13)</f>
        <v>8</v>
      </c>
      <c r="H14" s="423"/>
      <c r="I14" s="424"/>
      <c r="J14" s="419">
        <f>SUM(J10:J13)</f>
        <v>225</v>
      </c>
      <c r="K14" s="420">
        <f>SUM(K10:K13)</f>
        <v>75</v>
      </c>
      <c r="L14" s="420">
        <f>SUM(L10:L13)</f>
        <v>10</v>
      </c>
      <c r="M14" s="420">
        <f>SUM(M10:M13)</f>
        <v>65</v>
      </c>
      <c r="N14" s="420"/>
      <c r="O14" s="420">
        <f>SUM(O10:O13)</f>
        <v>53</v>
      </c>
      <c r="P14" s="421">
        <f>SUM(P10:P13)</f>
        <v>97</v>
      </c>
      <c r="Q14" s="153">
        <f>SUM(Q10:Q13)</f>
        <v>5</v>
      </c>
      <c r="R14" s="182"/>
      <c r="S14" s="254"/>
      <c r="T14" s="122"/>
      <c r="U14" s="167"/>
      <c r="V14" s="8"/>
    </row>
    <row r="15" spans="1:22" s="14" customFormat="1" ht="23.25" customHeight="1" thickBot="1">
      <c r="A15" s="610" t="s">
        <v>203</v>
      </c>
      <c r="B15" s="611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3"/>
      <c r="U15" s="168"/>
      <c r="V15" s="8"/>
    </row>
    <row r="16" spans="1:25" s="12" customFormat="1" ht="40.5" customHeight="1" thickBot="1">
      <c r="A16" s="637" t="s">
        <v>117</v>
      </c>
      <c r="B16" s="595" t="s">
        <v>204</v>
      </c>
      <c r="C16" s="473" t="s">
        <v>93</v>
      </c>
      <c r="D16" s="453" t="s">
        <v>121</v>
      </c>
      <c r="E16" s="474" t="s">
        <v>120</v>
      </c>
      <c r="F16" s="360">
        <v>3</v>
      </c>
      <c r="G16" s="190">
        <v>5</v>
      </c>
      <c r="H16" s="191">
        <v>1</v>
      </c>
      <c r="I16" s="142"/>
      <c r="J16" s="270">
        <v>135</v>
      </c>
      <c r="K16" s="184">
        <v>45</v>
      </c>
      <c r="L16" s="184">
        <v>5</v>
      </c>
      <c r="M16" s="184">
        <v>40</v>
      </c>
      <c r="N16" s="184"/>
      <c r="O16" s="184">
        <v>25</v>
      </c>
      <c r="P16" s="185">
        <v>65</v>
      </c>
      <c r="Q16" s="143">
        <v>3</v>
      </c>
      <c r="R16" s="144"/>
      <c r="S16" s="143"/>
      <c r="T16" s="144"/>
      <c r="U16" s="167"/>
      <c r="V16" s="16" t="e">
        <f>SUMPRODUCT(Q16:T16,#REF!)-K16</f>
        <v>#REF!</v>
      </c>
      <c r="W16" s="14">
        <f>J16-K16</f>
        <v>90</v>
      </c>
      <c r="X16" s="14" t="e">
        <f>W16-#REF!</f>
        <v>#REF!</v>
      </c>
      <c r="Y16" s="14">
        <f>SUM(M16:N16)-K16</f>
        <v>-5</v>
      </c>
    </row>
    <row r="17" spans="1:25" s="12" customFormat="1" ht="42" customHeight="1" thickBot="1">
      <c r="A17" s="635"/>
      <c r="B17" s="596"/>
      <c r="C17" s="455" t="s">
        <v>95</v>
      </c>
      <c r="D17" s="465" t="s">
        <v>160</v>
      </c>
      <c r="E17" s="475" t="s">
        <v>127</v>
      </c>
      <c r="F17" s="358">
        <v>3</v>
      </c>
      <c r="G17" s="324">
        <v>4</v>
      </c>
      <c r="H17" s="173">
        <v>2</v>
      </c>
      <c r="I17" s="145"/>
      <c r="J17" s="354">
        <v>135</v>
      </c>
      <c r="K17" s="186">
        <v>45</v>
      </c>
      <c r="L17" s="186">
        <v>5</v>
      </c>
      <c r="M17" s="186">
        <v>40</v>
      </c>
      <c r="N17" s="186"/>
      <c r="O17" s="186">
        <v>25</v>
      </c>
      <c r="P17" s="355">
        <v>65</v>
      </c>
      <c r="Q17" s="126"/>
      <c r="R17" s="127">
        <v>3</v>
      </c>
      <c r="S17" s="126"/>
      <c r="T17" s="127"/>
      <c r="U17" s="167"/>
      <c r="V17" s="8"/>
      <c r="W17" s="14"/>
      <c r="X17" s="14"/>
      <c r="Y17" s="14"/>
    </row>
    <row r="18" spans="1:25" s="12" customFormat="1" ht="44.25" customHeight="1" thickBot="1">
      <c r="A18" s="635"/>
      <c r="B18" s="596"/>
      <c r="C18" s="437" t="s">
        <v>95</v>
      </c>
      <c r="D18" s="481" t="s">
        <v>148</v>
      </c>
      <c r="E18" s="531" t="s">
        <v>122</v>
      </c>
      <c r="F18" s="359">
        <v>2</v>
      </c>
      <c r="G18" s="352">
        <v>3</v>
      </c>
      <c r="H18" s="176">
        <v>2</v>
      </c>
      <c r="I18" s="147"/>
      <c r="J18" s="356">
        <v>90</v>
      </c>
      <c r="K18" s="188">
        <v>30</v>
      </c>
      <c r="L18" s="188">
        <v>5</v>
      </c>
      <c r="M18" s="188">
        <v>25</v>
      </c>
      <c r="N18" s="188"/>
      <c r="O18" s="188">
        <v>20</v>
      </c>
      <c r="P18" s="357">
        <v>40</v>
      </c>
      <c r="Q18" s="151"/>
      <c r="R18" s="152">
        <v>2</v>
      </c>
      <c r="S18" s="151"/>
      <c r="T18" s="152"/>
      <c r="U18" s="167"/>
      <c r="V18" s="8"/>
      <c r="W18" s="14"/>
      <c r="X18" s="14"/>
      <c r="Y18" s="14"/>
    </row>
    <row r="19" spans="1:25" s="12" customFormat="1" ht="38.25" customHeight="1" thickBot="1">
      <c r="A19" s="713"/>
      <c r="B19" s="597"/>
      <c r="C19" s="466" t="s">
        <v>71</v>
      </c>
      <c r="D19" s="467"/>
      <c r="E19" s="121" t="s">
        <v>183</v>
      </c>
      <c r="F19" s="464">
        <v>4</v>
      </c>
      <c r="G19" s="458">
        <v>10</v>
      </c>
      <c r="H19" s="458">
        <v>3</v>
      </c>
      <c r="I19" s="468"/>
      <c r="J19" s="469"/>
      <c r="K19" s="469"/>
      <c r="L19" s="469"/>
      <c r="M19" s="469"/>
      <c r="N19" s="469"/>
      <c r="O19" s="469"/>
      <c r="P19" s="469"/>
      <c r="Q19" s="470"/>
      <c r="R19" s="470"/>
      <c r="S19" s="470">
        <v>4</v>
      </c>
      <c r="T19" s="471"/>
      <c r="U19" s="167"/>
      <c r="V19" s="8"/>
      <c r="W19" s="14"/>
      <c r="X19" s="14"/>
      <c r="Y19" s="14"/>
    </row>
    <row r="20" spans="1:25" s="12" customFormat="1" ht="29.25" customHeight="1" thickBot="1">
      <c r="A20" s="442"/>
      <c r="B20" s="124"/>
      <c r="C20" s="124"/>
      <c r="D20" s="443"/>
      <c r="E20" s="444" t="s">
        <v>205</v>
      </c>
      <c r="F20" s="445">
        <f>SUM(F16:F18)</f>
        <v>8</v>
      </c>
      <c r="G20" s="446">
        <f>SUM(G16:G18)</f>
        <v>12</v>
      </c>
      <c r="H20" s="446"/>
      <c r="I20" s="447"/>
      <c r="J20" s="448">
        <f>SUM(J16:J18)</f>
        <v>360</v>
      </c>
      <c r="K20" s="449">
        <f>SUM(K16:K18)</f>
        <v>120</v>
      </c>
      <c r="L20" s="449">
        <f>SUM(L16:L18)</f>
        <v>15</v>
      </c>
      <c r="M20" s="449">
        <f>SUM(M16:M18)</f>
        <v>105</v>
      </c>
      <c r="N20" s="449"/>
      <c r="O20" s="449">
        <f>SUM(O16:O18)</f>
        <v>70</v>
      </c>
      <c r="P20" s="450">
        <f>SUM(P16:P18)</f>
        <v>170</v>
      </c>
      <c r="Q20" s="451">
        <f>SUM(Q16:Q18)</f>
        <v>3</v>
      </c>
      <c r="R20" s="452">
        <f>SUM(R16:R18)</f>
        <v>5</v>
      </c>
      <c r="S20" s="472">
        <f>SUM(S19)</f>
        <v>4</v>
      </c>
      <c r="T20" s="470"/>
      <c r="U20" s="167"/>
      <c r="V20" s="8"/>
      <c r="W20" s="14"/>
      <c r="X20" s="14"/>
      <c r="Y20" s="14"/>
    </row>
    <row r="21" spans="1:25" s="12" customFormat="1" ht="51.75" customHeight="1" thickBot="1">
      <c r="A21" s="607" t="s">
        <v>206</v>
      </c>
      <c r="B21" s="608"/>
      <c r="C21" s="714"/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608"/>
      <c r="R21" s="608"/>
      <c r="S21" s="608"/>
      <c r="T21" s="609"/>
      <c r="U21" s="167"/>
      <c r="V21" s="8"/>
      <c r="W21" s="14"/>
      <c r="X21" s="14"/>
      <c r="Y21" s="14"/>
    </row>
    <row r="22" spans="1:22" s="14" customFormat="1" ht="28.5" customHeight="1" thickBot="1">
      <c r="A22" s="607" t="s">
        <v>207</v>
      </c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9"/>
      <c r="U22" s="168"/>
      <c r="V22" s="8"/>
    </row>
    <row r="23" spans="1:22" s="14" customFormat="1" ht="38.25" customHeight="1">
      <c r="A23" s="637" t="s">
        <v>97</v>
      </c>
      <c r="B23" s="593" t="s">
        <v>208</v>
      </c>
      <c r="C23" s="264" t="s">
        <v>95</v>
      </c>
      <c r="D23" s="431" t="s">
        <v>123</v>
      </c>
      <c r="E23" s="460" t="s">
        <v>124</v>
      </c>
      <c r="F23" s="290">
        <v>3</v>
      </c>
      <c r="G23" s="190">
        <v>4</v>
      </c>
      <c r="H23" s="191">
        <v>1</v>
      </c>
      <c r="I23" s="529"/>
      <c r="J23" s="270">
        <v>135</v>
      </c>
      <c r="K23" s="184">
        <v>45</v>
      </c>
      <c r="L23" s="184">
        <v>5</v>
      </c>
      <c r="M23" s="184">
        <v>40</v>
      </c>
      <c r="N23" s="184"/>
      <c r="O23" s="184">
        <v>25</v>
      </c>
      <c r="P23" s="185">
        <v>65</v>
      </c>
      <c r="Q23" s="143">
        <v>3</v>
      </c>
      <c r="R23" s="144"/>
      <c r="S23" s="143"/>
      <c r="T23" s="144"/>
      <c r="U23" s="167"/>
      <c r="V23" s="8"/>
    </row>
    <row r="24" spans="1:22" s="14" customFormat="1" ht="40.5" customHeight="1" thickBot="1">
      <c r="A24" s="635"/>
      <c r="B24" s="594"/>
      <c r="C24" s="376" t="s">
        <v>95</v>
      </c>
      <c r="D24" s="441" t="s">
        <v>161</v>
      </c>
      <c r="E24" s="461" t="s">
        <v>128</v>
      </c>
      <c r="F24" s="297">
        <v>3</v>
      </c>
      <c r="G24" s="352">
        <v>4</v>
      </c>
      <c r="H24" s="176">
        <v>1</v>
      </c>
      <c r="I24" s="530"/>
      <c r="J24" s="356">
        <v>135</v>
      </c>
      <c r="K24" s="188">
        <v>45</v>
      </c>
      <c r="L24" s="188">
        <v>5</v>
      </c>
      <c r="M24" s="188">
        <v>40</v>
      </c>
      <c r="N24" s="188"/>
      <c r="O24" s="188">
        <v>25</v>
      </c>
      <c r="P24" s="357">
        <v>65</v>
      </c>
      <c r="Q24" s="493">
        <v>3</v>
      </c>
      <c r="R24" s="158"/>
      <c r="S24" s="493"/>
      <c r="T24" s="158"/>
      <c r="U24" s="167"/>
      <c r="V24" s="8"/>
    </row>
    <row r="25" spans="1:22" s="14" customFormat="1" ht="57" customHeight="1" thickBot="1">
      <c r="A25" s="636"/>
      <c r="B25" s="594"/>
      <c r="C25" s="453" t="s">
        <v>95</v>
      </c>
      <c r="D25" s="457" t="s">
        <v>149</v>
      </c>
      <c r="E25" s="518" t="s">
        <v>129</v>
      </c>
      <c r="F25" s="464">
        <v>3</v>
      </c>
      <c r="G25" s="458">
        <v>4</v>
      </c>
      <c r="H25" s="458">
        <v>2</v>
      </c>
      <c r="I25" s="121"/>
      <c r="J25" s="356">
        <v>135</v>
      </c>
      <c r="K25" s="188">
        <v>45</v>
      </c>
      <c r="L25" s="188">
        <v>5</v>
      </c>
      <c r="M25" s="188">
        <v>40</v>
      </c>
      <c r="N25" s="188"/>
      <c r="O25" s="188">
        <v>25</v>
      </c>
      <c r="P25" s="357">
        <v>65</v>
      </c>
      <c r="Q25" s="151"/>
      <c r="R25" s="152">
        <v>3</v>
      </c>
      <c r="S25" s="151"/>
      <c r="T25" s="152"/>
      <c r="U25" s="167"/>
      <c r="V25" s="8"/>
    </row>
    <row r="26" spans="1:22" s="14" customFormat="1" ht="28.5" customHeight="1" thickBot="1">
      <c r="A26" s="494"/>
      <c r="B26" s="121"/>
      <c r="C26" s="121"/>
      <c r="D26" s="156"/>
      <c r="E26" s="519" t="s">
        <v>209</v>
      </c>
      <c r="F26" s="294">
        <f>SUM(F23:F25)</f>
        <v>9</v>
      </c>
      <c r="G26" s="520">
        <f>SUM(G23:G25)</f>
        <v>12</v>
      </c>
      <c r="H26" s="458"/>
      <c r="I26" s="468"/>
      <c r="J26" s="419">
        <f>SUM(J23:J25)</f>
        <v>405</v>
      </c>
      <c r="K26" s="420">
        <f>SUM(K23:K25)</f>
        <v>135</v>
      </c>
      <c r="L26" s="420">
        <f>SUM(L23:L25)</f>
        <v>15</v>
      </c>
      <c r="M26" s="420">
        <f>SUM(M23:M25)</f>
        <v>120</v>
      </c>
      <c r="N26" s="420"/>
      <c r="O26" s="420">
        <f>SUM(O23:O25)</f>
        <v>75</v>
      </c>
      <c r="P26" s="421">
        <f>SUM(P23:P25)</f>
        <v>195</v>
      </c>
      <c r="Q26" s="153">
        <f>SUM(Q23:Q24)</f>
        <v>6</v>
      </c>
      <c r="R26" s="182">
        <f>SUM(R25)</f>
        <v>3</v>
      </c>
      <c r="S26" s="153"/>
      <c r="T26" s="122"/>
      <c r="U26" s="167"/>
      <c r="V26" s="8"/>
    </row>
    <row r="27" spans="1:22" s="14" customFormat="1" ht="45.75" customHeight="1" thickBot="1">
      <c r="A27" s="637" t="s">
        <v>77</v>
      </c>
      <c r="B27" s="595" t="s">
        <v>210</v>
      </c>
      <c r="C27" s="453" t="s">
        <v>95</v>
      </c>
      <c r="D27" s="454" t="s">
        <v>162</v>
      </c>
      <c r="E27" s="532" t="s">
        <v>125</v>
      </c>
      <c r="F27" s="290">
        <v>3</v>
      </c>
      <c r="G27" s="533">
        <v>4</v>
      </c>
      <c r="H27" s="265">
        <v>1</v>
      </c>
      <c r="I27" s="123"/>
      <c r="J27" s="248">
        <v>135</v>
      </c>
      <c r="K27" s="184">
        <v>45</v>
      </c>
      <c r="L27" s="184">
        <v>5</v>
      </c>
      <c r="M27" s="184">
        <v>40</v>
      </c>
      <c r="N27" s="184"/>
      <c r="O27" s="184">
        <v>25</v>
      </c>
      <c r="P27" s="274">
        <v>65</v>
      </c>
      <c r="Q27" s="143">
        <v>3</v>
      </c>
      <c r="R27" s="144"/>
      <c r="S27" s="255"/>
      <c r="T27" s="144"/>
      <c r="U27" s="167"/>
      <c r="V27" s="8"/>
    </row>
    <row r="28" spans="1:22" s="14" customFormat="1" ht="48.75" customHeight="1" thickBot="1">
      <c r="A28" s="635"/>
      <c r="B28" s="596"/>
      <c r="C28" s="455" t="s">
        <v>95</v>
      </c>
      <c r="D28" s="456" t="s">
        <v>163</v>
      </c>
      <c r="E28" s="462" t="s">
        <v>126</v>
      </c>
      <c r="F28" s="523">
        <v>3</v>
      </c>
      <c r="G28" s="463">
        <v>4</v>
      </c>
      <c r="H28" s="352">
        <v>2</v>
      </c>
      <c r="I28" s="351"/>
      <c r="J28" s="438">
        <v>135</v>
      </c>
      <c r="K28" s="439">
        <v>45</v>
      </c>
      <c r="L28" s="439">
        <v>5</v>
      </c>
      <c r="M28" s="439">
        <v>40</v>
      </c>
      <c r="N28" s="439"/>
      <c r="O28" s="439">
        <v>25</v>
      </c>
      <c r="P28" s="440">
        <v>65</v>
      </c>
      <c r="Q28" s="151"/>
      <c r="R28" s="152">
        <v>3</v>
      </c>
      <c r="S28" s="256"/>
      <c r="T28" s="158"/>
      <c r="U28" s="167"/>
      <c r="V28" s="8"/>
    </row>
    <row r="29" spans="1:22" s="14" customFormat="1" ht="37.5" customHeight="1" thickBot="1">
      <c r="A29" s="636"/>
      <c r="B29" s="597"/>
      <c r="C29" s="465" t="s">
        <v>95</v>
      </c>
      <c r="D29" s="457" t="s">
        <v>164</v>
      </c>
      <c r="E29" s="534" t="s">
        <v>159</v>
      </c>
      <c r="F29" s="464">
        <v>3</v>
      </c>
      <c r="G29" s="535">
        <v>4</v>
      </c>
      <c r="H29" s="536">
        <v>2</v>
      </c>
      <c r="I29" s="468"/>
      <c r="J29" s="537">
        <v>135</v>
      </c>
      <c r="K29" s="538">
        <v>45</v>
      </c>
      <c r="L29" s="538">
        <v>5</v>
      </c>
      <c r="M29" s="538">
        <v>40</v>
      </c>
      <c r="N29" s="538"/>
      <c r="O29" s="538">
        <v>25</v>
      </c>
      <c r="P29" s="539">
        <v>65</v>
      </c>
      <c r="Q29" s="459"/>
      <c r="R29" s="122">
        <v>3</v>
      </c>
      <c r="S29" s="459"/>
      <c r="T29" s="122"/>
      <c r="U29" s="167"/>
      <c r="V29" s="8"/>
    </row>
    <row r="30" spans="1:22" s="14" customFormat="1" ht="28.5" customHeight="1" thickBot="1">
      <c r="A30" s="155"/>
      <c r="B30" s="121"/>
      <c r="C30" s="121"/>
      <c r="D30" s="156"/>
      <c r="E30" s="199" t="s">
        <v>211</v>
      </c>
      <c r="F30" s="311">
        <f>SUM(F27:F28:F29)</f>
        <v>9</v>
      </c>
      <c r="G30" s="418">
        <f>SUM(G27:G28:G29)</f>
        <v>12</v>
      </c>
      <c r="H30" s="458"/>
      <c r="I30" s="121"/>
      <c r="J30" s="419">
        <f>SUM(J27:J28:J29)</f>
        <v>405</v>
      </c>
      <c r="K30" s="420">
        <f>SUM(K27:K28:K29)</f>
        <v>135</v>
      </c>
      <c r="L30" s="420">
        <f>SUM(L27:L28:L29)</f>
        <v>15</v>
      </c>
      <c r="M30" s="420">
        <f>SUM(M27:M28:M29)</f>
        <v>120</v>
      </c>
      <c r="N30" s="420"/>
      <c r="O30" s="420">
        <f>SUM(O27:O28:O29)</f>
        <v>75</v>
      </c>
      <c r="P30" s="421">
        <f>SUM(P27:P29)</f>
        <v>195</v>
      </c>
      <c r="Q30" s="153">
        <f>SUM(Q27:Q28)</f>
        <v>3</v>
      </c>
      <c r="R30" s="182">
        <f>SUM(R28:R29)</f>
        <v>6</v>
      </c>
      <c r="S30" s="548"/>
      <c r="T30" s="122"/>
      <c r="U30" s="167"/>
      <c r="V30" s="8"/>
    </row>
    <row r="31" spans="1:22" s="14" customFormat="1" ht="26.25" customHeight="1" thickBot="1">
      <c r="A31" s="607" t="s">
        <v>212</v>
      </c>
      <c r="B31" s="608"/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9"/>
      <c r="U31" s="167"/>
      <c r="V31" s="8"/>
    </row>
    <row r="32" spans="1:22" s="14" customFormat="1" ht="41.25" customHeight="1">
      <c r="A32" s="637" t="s">
        <v>97</v>
      </c>
      <c r="B32" s="595" t="s">
        <v>213</v>
      </c>
      <c r="C32" s="266" t="s">
        <v>187</v>
      </c>
      <c r="D32" s="479" t="s">
        <v>131</v>
      </c>
      <c r="E32" s="480" t="s">
        <v>132</v>
      </c>
      <c r="F32" s="290">
        <v>3</v>
      </c>
      <c r="G32" s="190">
        <v>4</v>
      </c>
      <c r="H32" s="191">
        <v>1</v>
      </c>
      <c r="I32" s="283"/>
      <c r="J32" s="270">
        <v>135</v>
      </c>
      <c r="K32" s="184">
        <v>45</v>
      </c>
      <c r="L32" s="184">
        <v>5</v>
      </c>
      <c r="M32" s="184">
        <v>40</v>
      </c>
      <c r="N32" s="184"/>
      <c r="O32" s="184">
        <v>25</v>
      </c>
      <c r="P32" s="185">
        <v>65</v>
      </c>
      <c r="Q32" s="255">
        <v>3</v>
      </c>
      <c r="R32" s="144"/>
      <c r="S32" s="255"/>
      <c r="T32" s="144"/>
      <c r="U32" s="167"/>
      <c r="V32" s="8"/>
    </row>
    <row r="33" spans="1:22" s="14" customFormat="1" ht="42.75" customHeight="1" thickBot="1">
      <c r="A33" s="635"/>
      <c r="B33" s="596"/>
      <c r="C33" s="269" t="s">
        <v>95</v>
      </c>
      <c r="D33" s="477" t="s">
        <v>165</v>
      </c>
      <c r="E33" s="478" t="s">
        <v>133</v>
      </c>
      <c r="F33" s="282">
        <v>3</v>
      </c>
      <c r="G33" s="277">
        <v>4</v>
      </c>
      <c r="H33" s="207">
        <v>1</v>
      </c>
      <c r="I33" s="284"/>
      <c r="J33" s="271">
        <v>135</v>
      </c>
      <c r="K33" s="272">
        <v>45</v>
      </c>
      <c r="L33" s="272">
        <v>5</v>
      </c>
      <c r="M33" s="272">
        <v>40</v>
      </c>
      <c r="N33" s="272"/>
      <c r="O33" s="272">
        <v>25</v>
      </c>
      <c r="P33" s="273">
        <v>65</v>
      </c>
      <c r="Q33" s="256">
        <v>3</v>
      </c>
      <c r="R33" s="158"/>
      <c r="S33" s="256"/>
      <c r="T33" s="158"/>
      <c r="U33" s="167"/>
      <c r="V33" s="8"/>
    </row>
    <row r="34" spans="1:22" s="14" customFormat="1" ht="47.25" customHeight="1" thickBot="1">
      <c r="A34" s="636"/>
      <c r="B34" s="597"/>
      <c r="C34" s="269" t="s">
        <v>95</v>
      </c>
      <c r="D34" s="262" t="s">
        <v>150</v>
      </c>
      <c r="E34" s="500" t="s">
        <v>134</v>
      </c>
      <c r="F34" s="292">
        <v>3</v>
      </c>
      <c r="G34" s="196">
        <v>4</v>
      </c>
      <c r="H34" s="277">
        <v>2</v>
      </c>
      <c r="I34" s="121"/>
      <c r="J34" s="423">
        <v>135</v>
      </c>
      <c r="K34" s="423">
        <v>45</v>
      </c>
      <c r="L34" s="423">
        <v>5</v>
      </c>
      <c r="M34" s="423">
        <v>40</v>
      </c>
      <c r="N34" s="423"/>
      <c r="O34" s="423">
        <v>25</v>
      </c>
      <c r="P34" s="423">
        <v>65</v>
      </c>
      <c r="Q34" s="470"/>
      <c r="R34" s="470">
        <v>3</v>
      </c>
      <c r="S34" s="470"/>
      <c r="T34" s="470"/>
      <c r="U34" s="167"/>
      <c r="V34" s="8"/>
    </row>
    <row r="35" spans="1:22" s="14" customFormat="1" ht="28.5" customHeight="1" thickBot="1">
      <c r="A35" s="157"/>
      <c r="B35" s="121"/>
      <c r="C35" s="121"/>
      <c r="D35" s="156"/>
      <c r="E35" s="199" t="s">
        <v>209</v>
      </c>
      <c r="F35" s="294">
        <f>SUM(F32:F34)</f>
        <v>9</v>
      </c>
      <c r="G35" s="418">
        <f>SUM(G32:G34)</f>
        <v>12</v>
      </c>
      <c r="H35" s="458"/>
      <c r="I35" s="468"/>
      <c r="J35" s="486">
        <f>SUM(J32:J34)</f>
        <v>405</v>
      </c>
      <c r="K35" s="486">
        <f>SUM(K32:K34)</f>
        <v>135</v>
      </c>
      <c r="L35" s="486">
        <f>SUM(L32:L34)</f>
        <v>15</v>
      </c>
      <c r="M35" s="486">
        <f>SUM(M32:M34)</f>
        <v>120</v>
      </c>
      <c r="N35" s="486"/>
      <c r="O35" s="486">
        <f>SUM(O32:O34)</f>
        <v>75</v>
      </c>
      <c r="P35" s="486">
        <f>SUM(P32:P34)</f>
        <v>195</v>
      </c>
      <c r="Q35" s="491">
        <f>SUM(Q32:Q33)</f>
        <v>6</v>
      </c>
      <c r="R35" s="491">
        <f>SUM(R34)</f>
        <v>3</v>
      </c>
      <c r="S35" s="491"/>
      <c r="T35" s="470"/>
      <c r="U35" s="167"/>
      <c r="V35" s="8"/>
    </row>
    <row r="36" spans="1:22" s="14" customFormat="1" ht="46.5" customHeight="1">
      <c r="A36" s="637" t="s">
        <v>77</v>
      </c>
      <c r="B36" s="640" t="s">
        <v>215</v>
      </c>
      <c r="C36" s="512" t="s">
        <v>95</v>
      </c>
      <c r="D36" s="498" t="s">
        <v>151</v>
      </c>
      <c r="E36" s="502" t="s">
        <v>135</v>
      </c>
      <c r="F36" s="497">
        <v>3</v>
      </c>
      <c r="G36" s="498">
        <v>4</v>
      </c>
      <c r="H36" s="498">
        <v>1</v>
      </c>
      <c r="I36" s="499"/>
      <c r="J36" s="432">
        <v>135</v>
      </c>
      <c r="K36" s="432">
        <v>45</v>
      </c>
      <c r="L36" s="432">
        <v>5</v>
      </c>
      <c r="M36" s="432">
        <v>40</v>
      </c>
      <c r="N36" s="432"/>
      <c r="O36" s="432">
        <v>25</v>
      </c>
      <c r="P36" s="432">
        <v>65</v>
      </c>
      <c r="Q36" s="485">
        <v>3</v>
      </c>
      <c r="R36" s="485"/>
      <c r="S36" s="485"/>
      <c r="T36" s="435"/>
      <c r="U36" s="167"/>
      <c r="V36" s="8"/>
    </row>
    <row r="37" spans="1:22" s="14" customFormat="1" ht="92.25" customHeight="1">
      <c r="A37" s="635"/>
      <c r="B37" s="640"/>
      <c r="C37" s="482" t="s">
        <v>95</v>
      </c>
      <c r="D37" s="482" t="s">
        <v>166</v>
      </c>
      <c r="E37" s="501" t="s">
        <v>137</v>
      </c>
      <c r="F37" s="487">
        <v>3</v>
      </c>
      <c r="G37" s="488">
        <v>4</v>
      </c>
      <c r="H37" s="488">
        <v>2</v>
      </c>
      <c r="I37" s="489"/>
      <c r="J37" s="186">
        <v>135</v>
      </c>
      <c r="K37" s="186">
        <v>45</v>
      </c>
      <c r="L37" s="186">
        <v>5</v>
      </c>
      <c r="M37" s="186">
        <v>40</v>
      </c>
      <c r="N37" s="186"/>
      <c r="O37" s="186">
        <v>25</v>
      </c>
      <c r="P37" s="186">
        <v>65</v>
      </c>
      <c r="Q37" s="428"/>
      <c r="R37" s="428">
        <v>3</v>
      </c>
      <c r="S37" s="428"/>
      <c r="T37" s="127"/>
      <c r="U37" s="167"/>
      <c r="V37" s="8"/>
    </row>
    <row r="38" spans="1:22" s="14" customFormat="1" ht="43.5" customHeight="1" thickBot="1">
      <c r="A38" s="636"/>
      <c r="B38" s="641"/>
      <c r="C38" s="503" t="s">
        <v>95</v>
      </c>
      <c r="D38" s="503" t="s">
        <v>152</v>
      </c>
      <c r="E38" s="504" t="s">
        <v>136</v>
      </c>
      <c r="F38" s="505">
        <v>3</v>
      </c>
      <c r="G38" s="506">
        <v>4</v>
      </c>
      <c r="H38" s="506">
        <v>2</v>
      </c>
      <c r="I38" s="507"/>
      <c r="J38" s="195">
        <v>135</v>
      </c>
      <c r="K38" s="188">
        <v>45</v>
      </c>
      <c r="L38" s="188">
        <v>5</v>
      </c>
      <c r="M38" s="188">
        <v>40</v>
      </c>
      <c r="N38" s="188"/>
      <c r="O38" s="188">
        <v>25</v>
      </c>
      <c r="P38" s="189">
        <v>65</v>
      </c>
      <c r="Q38" s="496"/>
      <c r="R38" s="484">
        <v>3</v>
      </c>
      <c r="S38" s="484"/>
      <c r="T38" s="152"/>
      <c r="U38" s="167"/>
      <c r="V38" s="8"/>
    </row>
    <row r="39" spans="1:22" s="14" customFormat="1" ht="28.5" customHeight="1" thickBot="1">
      <c r="A39" s="157"/>
      <c r="B39" s="125"/>
      <c r="C39" s="121"/>
      <c r="D39" s="156"/>
      <c r="E39" s="199" t="s">
        <v>214</v>
      </c>
      <c r="F39" s="294">
        <f>SUM(F36:F38)</f>
        <v>9</v>
      </c>
      <c r="G39" s="418">
        <f>SUM(G36:G38)</f>
        <v>12</v>
      </c>
      <c r="H39" s="458"/>
      <c r="I39" s="121"/>
      <c r="J39" s="486">
        <f>SUM(J36:J38)</f>
        <v>405</v>
      </c>
      <c r="K39" s="486">
        <f>SUM(K36:K38)</f>
        <v>135</v>
      </c>
      <c r="L39" s="486">
        <f>SUM(L36:L38)</f>
        <v>15</v>
      </c>
      <c r="M39" s="486">
        <f>SUM(M36:M38)</f>
        <v>120</v>
      </c>
      <c r="N39" s="486"/>
      <c r="O39" s="486">
        <f>SUM(O36:O38)</f>
        <v>75</v>
      </c>
      <c r="P39" s="486">
        <f>SUM(P36:P38)</f>
        <v>195</v>
      </c>
      <c r="Q39" s="153">
        <f>SUM(Q36:Q38)</f>
        <v>3</v>
      </c>
      <c r="R39" s="182">
        <f>SUM(R36:R38)</f>
        <v>6</v>
      </c>
      <c r="S39" s="508"/>
      <c r="T39" s="470"/>
      <c r="U39" s="167"/>
      <c r="V39" s="8"/>
    </row>
    <row r="40" spans="1:22" s="14" customFormat="1" ht="28.5" customHeight="1" thickBot="1">
      <c r="A40" s="607" t="s">
        <v>216</v>
      </c>
      <c r="B40" s="608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9"/>
      <c r="U40" s="167"/>
      <c r="V40" s="8"/>
    </row>
    <row r="41" spans="1:25" s="429" customFormat="1" ht="52.5" customHeight="1">
      <c r="A41" s="635" t="s">
        <v>97</v>
      </c>
      <c r="B41" s="711" t="s">
        <v>217</v>
      </c>
      <c r="C41" s="512" t="s">
        <v>95</v>
      </c>
      <c r="D41" s="521" t="s">
        <v>167</v>
      </c>
      <c r="E41" s="522" t="s">
        <v>138</v>
      </c>
      <c r="F41" s="497">
        <v>3</v>
      </c>
      <c r="G41" s="498">
        <v>4</v>
      </c>
      <c r="H41" s="498">
        <v>1</v>
      </c>
      <c r="I41" s="499"/>
      <c r="J41" s="433">
        <v>135</v>
      </c>
      <c r="K41" s="432">
        <v>45</v>
      </c>
      <c r="L41" s="432">
        <v>5</v>
      </c>
      <c r="M41" s="432">
        <v>40</v>
      </c>
      <c r="N41" s="432"/>
      <c r="O41" s="432">
        <v>25</v>
      </c>
      <c r="P41" s="434">
        <v>65</v>
      </c>
      <c r="Q41" s="485">
        <v>3</v>
      </c>
      <c r="R41" s="485"/>
      <c r="S41" s="485"/>
      <c r="T41" s="435"/>
      <c r="U41" s="167"/>
      <c r="V41" s="8"/>
      <c r="W41" s="14"/>
      <c r="X41" s="14"/>
      <c r="Y41" s="483"/>
    </row>
    <row r="42" spans="1:25" s="429" customFormat="1" ht="44.25" customHeight="1">
      <c r="A42" s="635"/>
      <c r="B42" s="711"/>
      <c r="C42" s="503" t="s">
        <v>95</v>
      </c>
      <c r="D42" s="514" t="s">
        <v>153</v>
      </c>
      <c r="E42" s="145" t="s">
        <v>139</v>
      </c>
      <c r="F42" s="487">
        <v>3</v>
      </c>
      <c r="G42" s="488">
        <v>4</v>
      </c>
      <c r="H42" s="488">
        <v>1</v>
      </c>
      <c r="I42" s="489"/>
      <c r="J42" s="193">
        <v>135</v>
      </c>
      <c r="K42" s="186">
        <v>45</v>
      </c>
      <c r="L42" s="186">
        <v>5</v>
      </c>
      <c r="M42" s="186">
        <v>40</v>
      </c>
      <c r="N42" s="186"/>
      <c r="O42" s="186">
        <v>25</v>
      </c>
      <c r="P42" s="186">
        <v>65</v>
      </c>
      <c r="Q42" s="428">
        <v>3</v>
      </c>
      <c r="R42" s="428"/>
      <c r="S42" s="428"/>
      <c r="T42" s="158"/>
      <c r="U42" s="167"/>
      <c r="V42" s="8"/>
      <c r="W42" s="14"/>
      <c r="X42" s="14"/>
      <c r="Y42" s="483"/>
    </row>
    <row r="43" spans="1:25" s="429" customFormat="1" ht="60.75" customHeight="1" thickBot="1">
      <c r="A43" s="636"/>
      <c r="B43" s="712"/>
      <c r="C43" s="503" t="s">
        <v>95</v>
      </c>
      <c r="D43" s="297" t="s">
        <v>154</v>
      </c>
      <c r="E43" s="515" t="s">
        <v>140</v>
      </c>
      <c r="F43" s="511">
        <v>3</v>
      </c>
      <c r="G43" s="510">
        <v>4</v>
      </c>
      <c r="H43" s="510">
        <v>2</v>
      </c>
      <c r="I43" s="509"/>
      <c r="J43" s="278">
        <v>135</v>
      </c>
      <c r="K43" s="275">
        <v>45</v>
      </c>
      <c r="L43" s="275">
        <v>5</v>
      </c>
      <c r="M43" s="275">
        <v>40</v>
      </c>
      <c r="N43" s="275"/>
      <c r="O43" s="275">
        <v>25</v>
      </c>
      <c r="P43" s="276">
        <v>65</v>
      </c>
      <c r="Q43" s="484"/>
      <c r="R43" s="484">
        <v>3</v>
      </c>
      <c r="S43" s="253"/>
      <c r="T43" s="152"/>
      <c r="U43" s="167"/>
      <c r="V43" s="8"/>
      <c r="W43" s="14"/>
      <c r="X43" s="14"/>
      <c r="Y43" s="483"/>
    </row>
    <row r="44" spans="1:25" s="429" customFormat="1" ht="28.5" customHeight="1" thickBot="1">
      <c r="A44" s="157"/>
      <c r="B44" s="121"/>
      <c r="C44" s="121"/>
      <c r="D44" s="156"/>
      <c r="E44" s="199" t="s">
        <v>209</v>
      </c>
      <c r="F44" s="294">
        <f>SUM(F41:F43)</f>
        <v>9</v>
      </c>
      <c r="G44" s="418">
        <f>SUM(G41:G43)</f>
        <v>12</v>
      </c>
      <c r="H44" s="458"/>
      <c r="I44" s="468"/>
      <c r="J44" s="285">
        <f>SUM(J41:J43)</f>
        <v>405</v>
      </c>
      <c r="K44" s="286">
        <f>SUM(K41:K43)</f>
        <v>135</v>
      </c>
      <c r="L44" s="286">
        <f>SUM(L41:L43)</f>
        <v>15</v>
      </c>
      <c r="M44" s="286">
        <f>SUM(M41:M43)</f>
        <v>120</v>
      </c>
      <c r="N44" s="286"/>
      <c r="O44" s="286">
        <f>SUM(O41:O43)</f>
        <v>75</v>
      </c>
      <c r="P44" s="287">
        <f>SUM(P41:P43)</f>
        <v>195</v>
      </c>
      <c r="Q44" s="491">
        <f>SUM(Q41:Q42)</f>
        <v>6</v>
      </c>
      <c r="R44" s="491">
        <f>SUM(R43)</f>
        <v>3</v>
      </c>
      <c r="S44" s="491"/>
      <c r="T44" s="470"/>
      <c r="U44" s="167"/>
      <c r="V44" s="8"/>
      <c r="W44" s="14"/>
      <c r="X44" s="14"/>
      <c r="Y44" s="483"/>
    </row>
    <row r="45" spans="1:25" s="429" customFormat="1" ht="78.75" customHeight="1" thickBot="1">
      <c r="A45" s="637" t="s">
        <v>77</v>
      </c>
      <c r="B45" s="595" t="s">
        <v>218</v>
      </c>
      <c r="C45" s="266" t="s">
        <v>95</v>
      </c>
      <c r="D45" s="516" t="s">
        <v>168</v>
      </c>
      <c r="E45" s="513" t="s">
        <v>141</v>
      </c>
      <c r="F45" s="290">
        <v>3</v>
      </c>
      <c r="G45" s="191">
        <v>4</v>
      </c>
      <c r="H45" s="265">
        <v>1</v>
      </c>
      <c r="I45" s="123"/>
      <c r="J45" s="248">
        <v>135</v>
      </c>
      <c r="K45" s="184">
        <v>45</v>
      </c>
      <c r="L45" s="184">
        <v>5</v>
      </c>
      <c r="M45" s="184">
        <v>40</v>
      </c>
      <c r="N45" s="184"/>
      <c r="O45" s="184">
        <v>25</v>
      </c>
      <c r="P45" s="274">
        <v>65</v>
      </c>
      <c r="Q45" s="143">
        <v>3</v>
      </c>
      <c r="R45" s="144"/>
      <c r="S45" s="255"/>
      <c r="T45" s="144"/>
      <c r="U45" s="167"/>
      <c r="V45" s="8"/>
      <c r="W45" s="14"/>
      <c r="X45" s="14"/>
      <c r="Y45" s="483"/>
    </row>
    <row r="46" spans="1:25" s="430" customFormat="1" ht="72.75" customHeight="1">
      <c r="A46" s="635"/>
      <c r="B46" s="596"/>
      <c r="C46" s="266" t="s">
        <v>95</v>
      </c>
      <c r="D46" s="490" t="s">
        <v>169</v>
      </c>
      <c r="E46" s="515" t="s">
        <v>189</v>
      </c>
      <c r="F46" s="290">
        <v>3</v>
      </c>
      <c r="G46" s="190">
        <v>4</v>
      </c>
      <c r="H46" s="191">
        <v>2</v>
      </c>
      <c r="I46" s="365"/>
      <c r="J46" s="270">
        <v>135</v>
      </c>
      <c r="K46" s="184">
        <v>45</v>
      </c>
      <c r="L46" s="184">
        <v>5</v>
      </c>
      <c r="M46" s="184">
        <v>40</v>
      </c>
      <c r="N46" s="184"/>
      <c r="O46" s="184">
        <v>25</v>
      </c>
      <c r="P46" s="185">
        <v>65</v>
      </c>
      <c r="Q46" s="255"/>
      <c r="R46" s="366">
        <v>3</v>
      </c>
      <c r="S46" s="143"/>
      <c r="T46" s="144"/>
      <c r="U46" s="167"/>
      <c r="V46" s="8"/>
      <c r="W46" s="14"/>
      <c r="X46" s="14"/>
      <c r="Y46" s="492"/>
    </row>
    <row r="47" spans="1:22" s="14" customFormat="1" ht="46.5" customHeight="1" thickBot="1">
      <c r="A47" s="636"/>
      <c r="B47" s="597"/>
      <c r="C47" s="495" t="s">
        <v>95</v>
      </c>
      <c r="D47" s="503" t="s">
        <v>152</v>
      </c>
      <c r="E47" s="504" t="s">
        <v>136</v>
      </c>
      <c r="F47" s="297">
        <v>3</v>
      </c>
      <c r="G47" s="352">
        <v>4</v>
      </c>
      <c r="H47" s="176">
        <v>2</v>
      </c>
      <c r="I47" s="353"/>
      <c r="J47" s="356">
        <v>135</v>
      </c>
      <c r="K47" s="188">
        <v>45</v>
      </c>
      <c r="L47" s="188">
        <v>5</v>
      </c>
      <c r="M47" s="188">
        <v>40</v>
      </c>
      <c r="N47" s="188"/>
      <c r="O47" s="188">
        <v>25</v>
      </c>
      <c r="P47" s="357">
        <v>65</v>
      </c>
      <c r="Q47" s="253"/>
      <c r="R47" s="372">
        <v>3</v>
      </c>
      <c r="S47" s="151"/>
      <c r="T47" s="152"/>
      <c r="U47" s="167"/>
      <c r="V47" s="8"/>
    </row>
    <row r="48" spans="1:22" s="14" customFormat="1" ht="28.5" customHeight="1" thickBot="1">
      <c r="A48" s="157"/>
      <c r="B48" s="123"/>
      <c r="C48" s="121"/>
      <c r="D48" s="279"/>
      <c r="E48" s="280" t="s">
        <v>219</v>
      </c>
      <c r="F48" s="425">
        <f>SUM(F45:F47)</f>
        <v>9</v>
      </c>
      <c r="G48" s="425">
        <f>SUM(G45:G47)</f>
        <v>12</v>
      </c>
      <c r="H48" s="425"/>
      <c r="I48" s="425"/>
      <c r="J48" s="363">
        <f>SUM(J45:J47)</f>
        <v>405</v>
      </c>
      <c r="K48" s="426">
        <f>SUM(K45:K47)</f>
        <v>135</v>
      </c>
      <c r="L48" s="426">
        <f>SUM(L45:L47)</f>
        <v>15</v>
      </c>
      <c r="M48" s="426">
        <f>SUM(M45:M47)</f>
        <v>120</v>
      </c>
      <c r="N48" s="426"/>
      <c r="O48" s="426">
        <f>SUM(O45:O47)</f>
        <v>75</v>
      </c>
      <c r="P48" s="293">
        <f>SUM(P45:P47)</f>
        <v>195</v>
      </c>
      <c r="Q48" s="363">
        <f>SUM(Q45)</f>
        <v>3</v>
      </c>
      <c r="R48" s="364">
        <f>SUM(R46:R47)</f>
        <v>6</v>
      </c>
      <c r="S48" s="427"/>
      <c r="T48" s="364"/>
      <c r="U48" s="167"/>
      <c r="V48" s="8"/>
    </row>
    <row r="49" spans="1:73" s="429" customFormat="1" ht="28.5" customHeight="1" thickBot="1">
      <c r="A49" s="728" t="s">
        <v>220</v>
      </c>
      <c r="B49" s="729"/>
      <c r="C49" s="729"/>
      <c r="D49" s="729"/>
      <c r="E49" s="729"/>
      <c r="F49" s="729"/>
      <c r="G49" s="729"/>
      <c r="H49" s="729"/>
      <c r="I49" s="729"/>
      <c r="J49" s="729"/>
      <c r="K49" s="729"/>
      <c r="L49" s="729"/>
      <c r="M49" s="729"/>
      <c r="N49" s="729"/>
      <c r="O49" s="729"/>
      <c r="P49" s="729"/>
      <c r="Q49" s="729"/>
      <c r="R49" s="729"/>
      <c r="S49" s="729"/>
      <c r="T49" s="730"/>
      <c r="U49" s="167"/>
      <c r="V49" s="8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</row>
    <row r="50" spans="1:73" s="429" customFormat="1" ht="37.5" customHeight="1" thickBot="1">
      <c r="A50" s="635" t="s">
        <v>97</v>
      </c>
      <c r="B50" s="640" t="s">
        <v>221</v>
      </c>
      <c r="C50" s="453" t="s">
        <v>95</v>
      </c>
      <c r="D50" s="546" t="s">
        <v>142</v>
      </c>
      <c r="E50" s="542" t="s">
        <v>143</v>
      </c>
      <c r="F50" s="497">
        <v>3</v>
      </c>
      <c r="G50" s="498">
        <v>4</v>
      </c>
      <c r="H50" s="498">
        <v>1</v>
      </c>
      <c r="I50" s="499"/>
      <c r="J50" s="433">
        <v>135</v>
      </c>
      <c r="K50" s="432">
        <v>45</v>
      </c>
      <c r="L50" s="432">
        <v>5</v>
      </c>
      <c r="M50" s="432">
        <v>40</v>
      </c>
      <c r="N50" s="432"/>
      <c r="O50" s="432">
        <v>25</v>
      </c>
      <c r="P50" s="434">
        <v>65</v>
      </c>
      <c r="Q50" s="436">
        <v>3</v>
      </c>
      <c r="R50" s="435"/>
      <c r="S50" s="436"/>
      <c r="T50" s="435"/>
      <c r="U50" s="167"/>
      <c r="V50" s="8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</row>
    <row r="51" spans="1:73" s="429" customFormat="1" ht="45" customHeight="1" thickBot="1">
      <c r="A51" s="635"/>
      <c r="B51" s="640"/>
      <c r="C51" s="465" t="s">
        <v>95</v>
      </c>
      <c r="D51" s="545" t="s">
        <v>190</v>
      </c>
      <c r="E51" s="543" t="s">
        <v>144</v>
      </c>
      <c r="F51" s="487">
        <v>3</v>
      </c>
      <c r="G51" s="488">
        <v>4</v>
      </c>
      <c r="H51" s="488">
        <v>1</v>
      </c>
      <c r="I51" s="489"/>
      <c r="J51" s="193">
        <v>135</v>
      </c>
      <c r="K51" s="186">
        <v>45</v>
      </c>
      <c r="L51" s="186">
        <v>5</v>
      </c>
      <c r="M51" s="186">
        <v>40</v>
      </c>
      <c r="N51" s="186"/>
      <c r="O51" s="186">
        <v>25</v>
      </c>
      <c r="P51" s="187">
        <v>65</v>
      </c>
      <c r="Q51" s="126">
        <v>3</v>
      </c>
      <c r="R51" s="127"/>
      <c r="S51" s="493"/>
      <c r="T51" s="158"/>
      <c r="U51" s="167"/>
      <c r="V51" s="8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</row>
    <row r="52" spans="1:73" s="429" customFormat="1" ht="76.5" customHeight="1" thickBot="1">
      <c r="A52" s="635"/>
      <c r="B52" s="640"/>
      <c r="C52" s="540" t="s">
        <v>95</v>
      </c>
      <c r="D52" s="541" t="s">
        <v>170</v>
      </c>
      <c r="E52" s="544" t="s">
        <v>145</v>
      </c>
      <c r="F52" s="511">
        <v>3</v>
      </c>
      <c r="G52" s="510">
        <v>4</v>
      </c>
      <c r="H52" s="510">
        <v>2</v>
      </c>
      <c r="I52" s="509"/>
      <c r="J52" s="438">
        <v>135</v>
      </c>
      <c r="K52" s="439">
        <v>45</v>
      </c>
      <c r="L52" s="439">
        <v>5</v>
      </c>
      <c r="M52" s="439">
        <v>40</v>
      </c>
      <c r="N52" s="439"/>
      <c r="O52" s="439">
        <v>25</v>
      </c>
      <c r="P52" s="440">
        <v>65</v>
      </c>
      <c r="Q52" s="151"/>
      <c r="R52" s="152">
        <v>3</v>
      </c>
      <c r="S52" s="151"/>
      <c r="T52" s="152"/>
      <c r="U52" s="167"/>
      <c r="V52" s="8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</row>
    <row r="53" spans="1:73" s="429" customFormat="1" ht="28.5" customHeight="1" thickBot="1">
      <c r="A53" s="155"/>
      <c r="B53" s="121"/>
      <c r="C53" s="121"/>
      <c r="D53" s="156"/>
      <c r="E53" s="199" t="s">
        <v>209</v>
      </c>
      <c r="F53" s="370">
        <f>SUM(F50:F52)</f>
        <v>9</v>
      </c>
      <c r="G53" s="418">
        <f>SUM(G50:G52)</f>
        <v>12</v>
      </c>
      <c r="H53" s="458"/>
      <c r="I53" s="468"/>
      <c r="J53" s="419">
        <f>SUM(J50:J52)</f>
        <v>405</v>
      </c>
      <c r="K53" s="420">
        <f>SUM(K50:K52)</f>
        <v>135</v>
      </c>
      <c r="L53" s="420">
        <f>SUM(L50:L52)</f>
        <v>15</v>
      </c>
      <c r="M53" s="420">
        <f>SUM(M50:M52)</f>
        <v>120</v>
      </c>
      <c r="N53" s="420"/>
      <c r="O53" s="420">
        <f>SUM(O50:O52)</f>
        <v>75</v>
      </c>
      <c r="P53" s="421">
        <f>SUM(P50:P52)</f>
        <v>195</v>
      </c>
      <c r="Q53" s="153">
        <f>SUM(Q50:Q52)</f>
        <v>6</v>
      </c>
      <c r="R53" s="182">
        <f>SUM(R52)</f>
        <v>3</v>
      </c>
      <c r="S53" s="153"/>
      <c r="T53" s="122"/>
      <c r="U53" s="167"/>
      <c r="V53" s="8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  <row r="54" spans="1:73" s="429" customFormat="1" ht="46.5" customHeight="1" thickBot="1">
      <c r="A54" s="637" t="s">
        <v>77</v>
      </c>
      <c r="B54" s="595" t="s">
        <v>222</v>
      </c>
      <c r="C54" s="266" t="s">
        <v>95</v>
      </c>
      <c r="D54" s="133" t="s">
        <v>171</v>
      </c>
      <c r="E54" s="513" t="s">
        <v>158</v>
      </c>
      <c r="F54" s="290">
        <v>3</v>
      </c>
      <c r="G54" s="191">
        <v>4</v>
      </c>
      <c r="H54" s="265">
        <v>1</v>
      </c>
      <c r="I54" s="123"/>
      <c r="J54" s="248">
        <v>135</v>
      </c>
      <c r="K54" s="184">
        <v>45</v>
      </c>
      <c r="L54" s="184">
        <v>5</v>
      </c>
      <c r="M54" s="184">
        <v>40</v>
      </c>
      <c r="N54" s="184"/>
      <c r="O54" s="184">
        <v>25</v>
      </c>
      <c r="P54" s="274">
        <v>65</v>
      </c>
      <c r="Q54" s="143">
        <v>3</v>
      </c>
      <c r="R54" s="144"/>
      <c r="S54" s="255"/>
      <c r="T54" s="144"/>
      <c r="U54" s="167"/>
      <c r="V54" s="8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</row>
    <row r="55" spans="1:73" s="429" customFormat="1" ht="45.75" customHeight="1">
      <c r="A55" s="635"/>
      <c r="B55" s="596"/>
      <c r="C55" s="266" t="s">
        <v>95</v>
      </c>
      <c r="D55" s="490" t="s">
        <v>172</v>
      </c>
      <c r="E55" s="517" t="s">
        <v>146</v>
      </c>
      <c r="F55" s="290">
        <v>3</v>
      </c>
      <c r="G55" s="190">
        <v>4</v>
      </c>
      <c r="H55" s="191">
        <v>2</v>
      </c>
      <c r="I55" s="365"/>
      <c r="J55" s="270">
        <v>135</v>
      </c>
      <c r="K55" s="184">
        <v>45</v>
      </c>
      <c r="L55" s="184">
        <v>5</v>
      </c>
      <c r="M55" s="184">
        <v>40</v>
      </c>
      <c r="N55" s="184"/>
      <c r="O55" s="184">
        <v>25</v>
      </c>
      <c r="P55" s="185">
        <v>65</v>
      </c>
      <c r="Q55" s="255"/>
      <c r="R55" s="366">
        <v>3</v>
      </c>
      <c r="S55" s="143"/>
      <c r="T55" s="144"/>
      <c r="U55" s="167"/>
      <c r="V55" s="8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</row>
    <row r="56" spans="1:73" s="429" customFormat="1" ht="42" customHeight="1" thickBot="1">
      <c r="A56" s="636"/>
      <c r="B56" s="597"/>
      <c r="C56" s="495" t="s">
        <v>95</v>
      </c>
      <c r="D56" s="514" t="s">
        <v>155</v>
      </c>
      <c r="E56" s="145" t="s">
        <v>139</v>
      </c>
      <c r="F56" s="297">
        <v>3</v>
      </c>
      <c r="G56" s="352">
        <v>4</v>
      </c>
      <c r="H56" s="176">
        <v>2</v>
      </c>
      <c r="I56" s="353"/>
      <c r="J56" s="356">
        <v>135</v>
      </c>
      <c r="K56" s="188">
        <v>45</v>
      </c>
      <c r="L56" s="188">
        <v>5</v>
      </c>
      <c r="M56" s="188">
        <v>40</v>
      </c>
      <c r="N56" s="188"/>
      <c r="O56" s="188">
        <v>25</v>
      </c>
      <c r="P56" s="357">
        <v>65</v>
      </c>
      <c r="Q56" s="253"/>
      <c r="R56" s="372">
        <v>3</v>
      </c>
      <c r="S56" s="151"/>
      <c r="T56" s="152"/>
      <c r="U56" s="167"/>
      <c r="V56" s="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</row>
    <row r="57" spans="1:22" s="14" customFormat="1" ht="28.5" customHeight="1" thickBot="1">
      <c r="A57" s="494"/>
      <c r="B57" s="121"/>
      <c r="C57" s="121"/>
      <c r="D57" s="156"/>
      <c r="E57" s="199" t="s">
        <v>214</v>
      </c>
      <c r="F57" s="294">
        <f>SUM(F54:F56)</f>
        <v>9</v>
      </c>
      <c r="G57" s="294">
        <f>SUM(G54:G56)</f>
        <v>12</v>
      </c>
      <c r="H57" s="294"/>
      <c r="I57" s="294"/>
      <c r="J57" s="294">
        <f>SUM(J54:J56)</f>
        <v>405</v>
      </c>
      <c r="K57" s="294">
        <f>SUM(K54:K56)</f>
        <v>135</v>
      </c>
      <c r="L57" s="294">
        <f>SUM(L54:L56)</f>
        <v>15</v>
      </c>
      <c r="M57" s="294">
        <f>SUM(M54:M56)</f>
        <v>120</v>
      </c>
      <c r="N57" s="294"/>
      <c r="O57" s="294">
        <f>SUM(O54:O56)</f>
        <v>75</v>
      </c>
      <c r="P57" s="294">
        <f>SUM(P54:P56)</f>
        <v>195</v>
      </c>
      <c r="Q57" s="294">
        <f>SUM(Q54:Q56)</f>
        <v>3</v>
      </c>
      <c r="R57" s="294">
        <f>SUM(R55:R56)</f>
        <v>6</v>
      </c>
      <c r="S57" s="294"/>
      <c r="T57" s="294"/>
      <c r="U57" s="167"/>
      <c r="V57" s="8"/>
    </row>
    <row r="58" spans="1:22" s="14" customFormat="1" ht="23.25" customHeight="1" thickBot="1">
      <c r="A58" s="614" t="s">
        <v>223</v>
      </c>
      <c r="B58" s="615"/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6"/>
      <c r="U58" s="168"/>
      <c r="V58" s="8"/>
    </row>
    <row r="59" spans="1:22" s="14" customFormat="1" ht="35.25" customHeight="1" thickBot="1">
      <c r="A59" s="644" t="s">
        <v>156</v>
      </c>
      <c r="B59" s="707"/>
      <c r="C59" s="374" t="s">
        <v>70</v>
      </c>
      <c r="D59" s="266">
        <v>5206</v>
      </c>
      <c r="E59" s="417" t="s">
        <v>118</v>
      </c>
      <c r="F59" s="290">
        <v>3</v>
      </c>
      <c r="G59" s="190">
        <v>5</v>
      </c>
      <c r="H59" s="191">
        <v>2</v>
      </c>
      <c r="I59" s="365"/>
      <c r="J59" s="270">
        <v>135</v>
      </c>
      <c r="K59" s="184">
        <v>45</v>
      </c>
      <c r="L59" s="184">
        <v>5</v>
      </c>
      <c r="M59" s="184">
        <v>40</v>
      </c>
      <c r="N59" s="184"/>
      <c r="O59" s="184">
        <v>25</v>
      </c>
      <c r="P59" s="185">
        <v>65</v>
      </c>
      <c r="Q59" s="255"/>
      <c r="R59" s="366">
        <v>3</v>
      </c>
      <c r="S59" s="143"/>
      <c r="T59" s="144"/>
      <c r="U59" s="167"/>
      <c r="V59" s="8"/>
    </row>
    <row r="60" spans="1:22" s="14" customFormat="1" ht="44.25" customHeight="1" thickBot="1">
      <c r="A60" s="706"/>
      <c r="B60" s="708"/>
      <c r="C60" s="375" t="s">
        <v>70</v>
      </c>
      <c r="D60" s="269">
        <v>5207</v>
      </c>
      <c r="E60" s="417" t="s">
        <v>119</v>
      </c>
      <c r="F60" s="282">
        <v>2</v>
      </c>
      <c r="G60" s="277">
        <v>3</v>
      </c>
      <c r="H60" s="207">
        <v>2</v>
      </c>
      <c r="I60" s="288"/>
      <c r="J60" s="271">
        <v>90</v>
      </c>
      <c r="K60" s="272">
        <v>30</v>
      </c>
      <c r="L60" s="272">
        <v>5</v>
      </c>
      <c r="M60" s="272">
        <v>25</v>
      </c>
      <c r="N60" s="272"/>
      <c r="O60" s="272">
        <v>20</v>
      </c>
      <c r="P60" s="273">
        <v>40</v>
      </c>
      <c r="Q60" s="257"/>
      <c r="R60" s="367">
        <v>2</v>
      </c>
      <c r="S60" s="208"/>
      <c r="T60" s="209"/>
      <c r="U60" s="167"/>
      <c r="V60" s="8"/>
    </row>
    <row r="61" spans="1:22" s="14" customFormat="1" ht="33.75" customHeight="1" thickBot="1">
      <c r="A61" s="199"/>
      <c r="B61" s="199"/>
      <c r="C61" s="199"/>
      <c r="D61" s="199"/>
      <c r="E61" s="199" t="s">
        <v>67</v>
      </c>
      <c r="F61" s="294">
        <f>SUM(F59:F60)</f>
        <v>5</v>
      </c>
      <c r="G61" s="294">
        <f>SUM(G59:G60)</f>
        <v>8</v>
      </c>
      <c r="H61" s="294"/>
      <c r="I61" s="294"/>
      <c r="J61" s="361">
        <f>SUM(J59:J60)</f>
        <v>225</v>
      </c>
      <c r="K61" s="368">
        <f>SUM(K59:K60)</f>
        <v>75</v>
      </c>
      <c r="L61" s="368">
        <f>SUM(L59:L60)</f>
        <v>10</v>
      </c>
      <c r="M61" s="368">
        <f>SUM(M59:M60)</f>
        <v>65</v>
      </c>
      <c r="N61" s="368"/>
      <c r="O61" s="368">
        <f>SUM(O59:O60)</f>
        <v>45</v>
      </c>
      <c r="P61" s="370">
        <f>SUM(P59:P60)</f>
        <v>105</v>
      </c>
      <c r="Q61" s="361"/>
      <c r="R61" s="362">
        <f>SUM(R59:R60)</f>
        <v>5</v>
      </c>
      <c r="S61" s="361"/>
      <c r="T61" s="362"/>
      <c r="U61" s="167"/>
      <c r="V61" s="8"/>
    </row>
    <row r="62" spans="1:22" s="14" customFormat="1" ht="39" customHeight="1" thickBot="1">
      <c r="A62" s="619" t="s">
        <v>73</v>
      </c>
      <c r="B62" s="620"/>
      <c r="C62" s="620"/>
      <c r="D62" s="620"/>
      <c r="E62" s="621"/>
      <c r="F62" s="373">
        <f>SUM(F14+F20+F26+F30+F61)</f>
        <v>36</v>
      </c>
      <c r="G62" s="373">
        <f>SUM(G14+G20+G30+G26+G61)</f>
        <v>52</v>
      </c>
      <c r="H62" s="373"/>
      <c r="I62" s="373"/>
      <c r="J62" s="385">
        <f>SUM(J14+J20+J26+J30+J61)</f>
        <v>1620</v>
      </c>
      <c r="K62" s="386">
        <f>SUM(K14+K20+K26+K30+K61)</f>
        <v>540</v>
      </c>
      <c r="L62" s="386">
        <f>SUM(L14+L20+L26+L30+L61)</f>
        <v>65</v>
      </c>
      <c r="M62" s="386">
        <f>M14+M20+M26+M30+M61</f>
        <v>475</v>
      </c>
      <c r="N62" s="386"/>
      <c r="O62" s="386">
        <f>O14+O20+O26+O30+O61</f>
        <v>318</v>
      </c>
      <c r="P62" s="291">
        <f>P14+P20+P26+P30+P61</f>
        <v>762</v>
      </c>
      <c r="Q62" s="363">
        <f>Q14+Q20+Q26+Q30+Q61</f>
        <v>17</v>
      </c>
      <c r="R62" s="364">
        <f>R14+R20+R26+R30+R61</f>
        <v>19</v>
      </c>
      <c r="S62" s="363"/>
      <c r="T62" s="364"/>
      <c r="U62" s="167"/>
      <c r="V62" s="8"/>
    </row>
    <row r="63" spans="1:22" s="14" customFormat="1" ht="39" customHeight="1" thickBot="1">
      <c r="A63" s="638" t="s">
        <v>106</v>
      </c>
      <c r="B63" s="639"/>
      <c r="C63" s="639"/>
      <c r="D63" s="639"/>
      <c r="E63" s="639"/>
      <c r="F63" s="294">
        <f>SUM(F19)</f>
        <v>4</v>
      </c>
      <c r="G63" s="294">
        <f>SUM(G19)</f>
        <v>10</v>
      </c>
      <c r="H63" s="294"/>
      <c r="I63" s="294"/>
      <c r="J63" s="361"/>
      <c r="K63" s="368"/>
      <c r="L63" s="368"/>
      <c r="M63" s="368"/>
      <c r="N63" s="368"/>
      <c r="O63" s="368"/>
      <c r="P63" s="384"/>
      <c r="Q63" s="361"/>
      <c r="R63" s="384"/>
      <c r="S63" s="294">
        <f>SUM(S19)</f>
        <v>4</v>
      </c>
      <c r="T63" s="294"/>
      <c r="U63" s="167"/>
      <c r="V63" s="8"/>
    </row>
    <row r="64" spans="1:25" s="11" customFormat="1" ht="57" customHeight="1">
      <c r="A64" s="635" t="s">
        <v>157</v>
      </c>
      <c r="B64" s="596" t="s">
        <v>224</v>
      </c>
      <c r="C64" s="183" t="s">
        <v>71</v>
      </c>
      <c r="D64" s="338"/>
      <c r="E64" s="476" t="s">
        <v>191</v>
      </c>
      <c r="F64" s="295">
        <v>4</v>
      </c>
      <c r="G64" s="202">
        <v>16</v>
      </c>
      <c r="H64" s="183">
        <v>3</v>
      </c>
      <c r="I64" s="159"/>
      <c r="J64" s="249"/>
      <c r="K64" s="203"/>
      <c r="L64" s="203"/>
      <c r="M64" s="203"/>
      <c r="N64" s="203"/>
      <c r="O64" s="203"/>
      <c r="P64" s="204"/>
      <c r="Q64" s="205"/>
      <c r="R64" s="259"/>
      <c r="S64" s="258">
        <v>4</v>
      </c>
      <c r="T64" s="206"/>
      <c r="U64" s="169"/>
      <c r="V64" s="17"/>
      <c r="W64" s="14"/>
      <c r="X64" s="14"/>
      <c r="Y64" s="14"/>
    </row>
    <row r="65" spans="1:25" s="11" customFormat="1" ht="27" customHeight="1">
      <c r="A65" s="635"/>
      <c r="B65" s="596"/>
      <c r="C65" s="625" t="s">
        <v>92</v>
      </c>
      <c r="D65" s="339"/>
      <c r="E65" s="201" t="s">
        <v>59</v>
      </c>
      <c r="F65" s="296">
        <v>1</v>
      </c>
      <c r="G65" s="179">
        <v>4</v>
      </c>
      <c r="H65" s="173">
        <v>3</v>
      </c>
      <c r="I65" s="145"/>
      <c r="J65" s="250"/>
      <c r="K65" s="174"/>
      <c r="L65" s="174"/>
      <c r="M65" s="174"/>
      <c r="N65" s="174"/>
      <c r="O65" s="174"/>
      <c r="P65" s="175"/>
      <c r="Q65" s="126"/>
      <c r="R65" s="127"/>
      <c r="S65" s="252">
        <v>1</v>
      </c>
      <c r="T65" s="127"/>
      <c r="U65" s="130"/>
      <c r="V65" s="17"/>
      <c r="W65" s="14"/>
      <c r="X65" s="14"/>
      <c r="Y65" s="14"/>
    </row>
    <row r="66" spans="1:25" s="11" customFormat="1" ht="44.25" customHeight="1" thickBot="1">
      <c r="A66" s="636"/>
      <c r="B66" s="597"/>
      <c r="C66" s="597"/>
      <c r="D66" s="340"/>
      <c r="E66" s="124" t="s">
        <v>188</v>
      </c>
      <c r="F66" s="297">
        <v>3</v>
      </c>
      <c r="G66" s="180">
        <v>8</v>
      </c>
      <c r="H66" s="176">
        <v>3</v>
      </c>
      <c r="I66" s="147"/>
      <c r="J66" s="251"/>
      <c r="K66" s="177"/>
      <c r="L66" s="177"/>
      <c r="M66" s="177"/>
      <c r="N66" s="177"/>
      <c r="O66" s="177"/>
      <c r="P66" s="178"/>
      <c r="Q66" s="151"/>
      <c r="R66" s="152"/>
      <c r="S66" s="253">
        <v>3</v>
      </c>
      <c r="T66" s="152"/>
      <c r="U66" s="130"/>
      <c r="V66" s="17"/>
      <c r="W66" s="14"/>
      <c r="X66" s="14"/>
      <c r="Y66" s="14"/>
    </row>
    <row r="67" spans="1:25" s="11" customFormat="1" ht="21.75" customHeight="1" thickBot="1">
      <c r="A67" s="181"/>
      <c r="B67" s="172"/>
      <c r="C67" s="626" t="s">
        <v>82</v>
      </c>
      <c r="D67" s="627"/>
      <c r="E67" s="628"/>
      <c r="F67" s="312">
        <f>SUM(F64:F66)</f>
        <v>8</v>
      </c>
      <c r="G67" s="312">
        <f>SUM(G64:G66)</f>
        <v>28</v>
      </c>
      <c r="H67" s="281"/>
      <c r="I67" s="313"/>
      <c r="J67" s="314"/>
      <c r="K67" s="315"/>
      <c r="L67" s="315"/>
      <c r="M67" s="315"/>
      <c r="N67" s="315"/>
      <c r="O67" s="315"/>
      <c r="P67" s="316"/>
      <c r="Q67" s="310">
        <f>SUM(Q64:Q66)</f>
        <v>0</v>
      </c>
      <c r="R67" s="310">
        <f>SUM(R64:R66)</f>
        <v>0</v>
      </c>
      <c r="S67" s="310">
        <f>SUM(S64:S66)</f>
        <v>8</v>
      </c>
      <c r="T67" s="317">
        <f>SUM(T64:T66)</f>
        <v>0</v>
      </c>
      <c r="U67" s="130"/>
      <c r="V67" s="17"/>
      <c r="W67" s="14"/>
      <c r="X67" s="14"/>
      <c r="Y67" s="14"/>
    </row>
    <row r="68" spans="1:25" s="11" customFormat="1" ht="24.75" customHeight="1" thickBot="1">
      <c r="A68" s="155"/>
      <c r="B68" s="154"/>
      <c r="C68" s="125"/>
      <c r="D68" s="164"/>
      <c r="E68" s="171" t="s">
        <v>69</v>
      </c>
      <c r="F68" s="361">
        <f>F62+F67+F63</f>
        <v>48</v>
      </c>
      <c r="G68" s="361">
        <f>G62+G67+G63</f>
        <v>90</v>
      </c>
      <c r="H68" s="294"/>
      <c r="I68" s="294"/>
      <c r="J68" s="369">
        <f aca="true" t="shared" si="0" ref="J68:R68">J62+J67</f>
        <v>1620</v>
      </c>
      <c r="K68" s="368">
        <f t="shared" si="0"/>
        <v>540</v>
      </c>
      <c r="L68" s="368">
        <f t="shared" si="0"/>
        <v>65</v>
      </c>
      <c r="M68" s="368">
        <f t="shared" si="0"/>
        <v>475</v>
      </c>
      <c r="N68" s="368">
        <f t="shared" si="0"/>
        <v>0</v>
      </c>
      <c r="O68" s="368">
        <f t="shared" si="0"/>
        <v>318</v>
      </c>
      <c r="P68" s="371">
        <f t="shared" si="0"/>
        <v>762</v>
      </c>
      <c r="Q68" s="361">
        <f t="shared" si="0"/>
        <v>17</v>
      </c>
      <c r="R68" s="362">
        <f t="shared" si="0"/>
        <v>19</v>
      </c>
      <c r="S68" s="369">
        <f>S62+S67+S63</f>
        <v>12</v>
      </c>
      <c r="T68" s="318"/>
      <c r="U68" s="130"/>
      <c r="V68" s="17"/>
      <c r="W68" s="14"/>
      <c r="X68" s="14"/>
      <c r="Y68" s="14"/>
    </row>
    <row r="69" spans="1:25" s="11" customFormat="1" ht="15" customHeight="1" thickBot="1">
      <c r="A69" s="128"/>
      <c r="B69" s="128"/>
      <c r="C69" s="128"/>
      <c r="D69" s="129"/>
      <c r="E69" s="129"/>
      <c r="F69" s="298"/>
      <c r="G69" s="129"/>
      <c r="H69" s="129"/>
      <c r="I69" s="629" t="s">
        <v>83</v>
      </c>
      <c r="J69" s="630"/>
      <c r="K69" s="630"/>
      <c r="L69" s="630"/>
      <c r="M69" s="630"/>
      <c r="N69" s="630"/>
      <c r="O69" s="630"/>
      <c r="P69" s="631"/>
      <c r="Q69" s="319">
        <v>1</v>
      </c>
      <c r="R69" s="320">
        <v>2</v>
      </c>
      <c r="S69" s="321">
        <v>3</v>
      </c>
      <c r="T69" s="320">
        <v>4</v>
      </c>
      <c r="U69" s="525" t="s">
        <v>68</v>
      </c>
      <c r="V69" s="17"/>
      <c r="W69" s="14"/>
      <c r="X69" s="14"/>
      <c r="Y69" s="14"/>
    </row>
    <row r="70" spans="1:25" s="11" customFormat="1" ht="15" customHeight="1">
      <c r="A70" s="128"/>
      <c r="B70" s="128"/>
      <c r="C70" s="128"/>
      <c r="D70" s="129"/>
      <c r="E70" s="129"/>
      <c r="F70" s="298"/>
      <c r="G70" s="129"/>
      <c r="H70" s="129"/>
      <c r="I70" s="622" t="s">
        <v>66</v>
      </c>
      <c r="J70" s="623"/>
      <c r="K70" s="623"/>
      <c r="L70" s="623"/>
      <c r="M70" s="623"/>
      <c r="N70" s="623"/>
      <c r="O70" s="623"/>
      <c r="P70" s="624"/>
      <c r="Q70" s="260">
        <f>Q10+Q12+Q13</f>
        <v>5</v>
      </c>
      <c r="R70" s="261">
        <f>R10+R12+R13</f>
        <v>0</v>
      </c>
      <c r="S70" s="260">
        <f>S10+S12+S13</f>
        <v>0</v>
      </c>
      <c r="T70" s="261">
        <f>T10+T12+T13</f>
        <v>0</v>
      </c>
      <c r="U70" s="526">
        <f>SUM(Q70:T70)</f>
        <v>5</v>
      </c>
      <c r="V70" s="17"/>
      <c r="W70" s="14"/>
      <c r="X70" s="14"/>
      <c r="Y70" s="14"/>
    </row>
    <row r="71" spans="1:25" s="11" customFormat="1" ht="15" customHeight="1">
      <c r="A71" s="634"/>
      <c r="B71" s="634"/>
      <c r="C71" s="634"/>
      <c r="D71" s="634"/>
      <c r="E71" s="634"/>
      <c r="F71" s="634"/>
      <c r="G71" s="129"/>
      <c r="H71" s="129"/>
      <c r="I71" s="598" t="s">
        <v>80</v>
      </c>
      <c r="J71" s="599"/>
      <c r="K71" s="599"/>
      <c r="L71" s="599"/>
      <c r="M71" s="599"/>
      <c r="N71" s="599"/>
      <c r="O71" s="599"/>
      <c r="P71" s="600"/>
      <c r="Q71" s="238">
        <f>Q59+Q60</f>
        <v>0</v>
      </c>
      <c r="R71" s="239">
        <f>R59+R60</f>
        <v>5</v>
      </c>
      <c r="S71" s="238">
        <f>S59+S60</f>
        <v>0</v>
      </c>
      <c r="T71" s="239">
        <f>T59+T60</f>
        <v>0</v>
      </c>
      <c r="U71" s="527">
        <f aca="true" t="shared" si="1" ref="U71:U76">SUM(Q71:T71)</f>
        <v>5</v>
      </c>
      <c r="V71" s="17"/>
      <c r="W71" s="14"/>
      <c r="X71" s="14"/>
      <c r="Y71" s="14"/>
    </row>
    <row r="72" spans="1:25" s="11" customFormat="1" ht="15" customHeight="1">
      <c r="A72" s="634"/>
      <c r="B72" s="634"/>
      <c r="C72" s="634"/>
      <c r="D72" s="634"/>
      <c r="E72" s="634"/>
      <c r="F72" s="634"/>
      <c r="G72" s="129"/>
      <c r="H72" s="129"/>
      <c r="I72" s="598" t="s">
        <v>79</v>
      </c>
      <c r="J72" s="599"/>
      <c r="K72" s="599"/>
      <c r="L72" s="599"/>
      <c r="M72" s="599"/>
      <c r="N72" s="599"/>
      <c r="O72" s="599"/>
      <c r="P72" s="600"/>
      <c r="Q72" s="238">
        <f>Q16</f>
        <v>3</v>
      </c>
      <c r="R72" s="239">
        <f>R16</f>
        <v>0</v>
      </c>
      <c r="S72" s="238">
        <f>S16</f>
        <v>0</v>
      </c>
      <c r="T72" s="239">
        <f>T16</f>
        <v>0</v>
      </c>
      <c r="U72" s="526">
        <f t="shared" si="1"/>
        <v>3</v>
      </c>
      <c r="V72" s="17"/>
      <c r="W72" s="14"/>
      <c r="X72" s="14"/>
      <c r="Y72" s="14"/>
    </row>
    <row r="73" spans="1:23" s="18" customFormat="1" ht="18">
      <c r="A73" s="634"/>
      <c r="B73" s="634"/>
      <c r="C73" s="634"/>
      <c r="D73" s="634"/>
      <c r="E73" s="634"/>
      <c r="F73" s="634"/>
      <c r="G73" s="119"/>
      <c r="H73" s="119"/>
      <c r="I73" s="598" t="s">
        <v>81</v>
      </c>
      <c r="J73" s="599"/>
      <c r="K73" s="599"/>
      <c r="L73" s="599"/>
      <c r="M73" s="599"/>
      <c r="N73" s="599"/>
      <c r="O73" s="599"/>
      <c r="P73" s="600"/>
      <c r="Q73" s="240">
        <f>Q17+Q18+Q23+Q24+Q27+Q28+Q29+Q25</f>
        <v>9</v>
      </c>
      <c r="R73" s="241">
        <f>R17+R18+R23+R24+R27+R28+R29+R25</f>
        <v>14</v>
      </c>
      <c r="S73" s="240">
        <v>0</v>
      </c>
      <c r="T73" s="241">
        <v>0</v>
      </c>
      <c r="U73" s="526">
        <f t="shared" si="1"/>
        <v>23</v>
      </c>
      <c r="V73" s="23"/>
      <c r="W73" s="23"/>
    </row>
    <row r="74" spans="1:23" s="18" customFormat="1" ht="22.5" customHeight="1">
      <c r="A74" s="634"/>
      <c r="B74" s="634"/>
      <c r="C74" s="634"/>
      <c r="D74" s="634"/>
      <c r="E74" s="634"/>
      <c r="F74" s="634"/>
      <c r="G74" s="119"/>
      <c r="H74" s="119"/>
      <c r="I74" s="603" t="s">
        <v>86</v>
      </c>
      <c r="J74" s="604"/>
      <c r="K74" s="604"/>
      <c r="L74" s="604"/>
      <c r="M74" s="604"/>
      <c r="N74" s="604"/>
      <c r="O74" s="604"/>
      <c r="P74" s="604"/>
      <c r="Q74" s="240">
        <f>Q19</f>
        <v>0</v>
      </c>
      <c r="R74" s="241">
        <f>R19</f>
        <v>0</v>
      </c>
      <c r="S74" s="240">
        <f>S19</f>
        <v>4</v>
      </c>
      <c r="T74" s="241">
        <v>0</v>
      </c>
      <c r="U74" s="526">
        <f t="shared" si="1"/>
        <v>4</v>
      </c>
      <c r="V74" s="23"/>
      <c r="W74" s="23"/>
    </row>
    <row r="75" spans="1:23" s="18" customFormat="1" ht="24.75" customHeight="1">
      <c r="A75" s="634"/>
      <c r="B75" s="634"/>
      <c r="C75" s="634"/>
      <c r="D75" s="634"/>
      <c r="E75" s="634"/>
      <c r="F75" s="634"/>
      <c r="G75" s="119"/>
      <c r="H75" s="119"/>
      <c r="I75" s="601" t="s">
        <v>192</v>
      </c>
      <c r="J75" s="602"/>
      <c r="K75" s="602"/>
      <c r="L75" s="602"/>
      <c r="M75" s="602"/>
      <c r="N75" s="602"/>
      <c r="O75" s="602"/>
      <c r="P75" s="602"/>
      <c r="Q75" s="240">
        <f>Q64</f>
        <v>0</v>
      </c>
      <c r="R75" s="241">
        <f>R64</f>
        <v>0</v>
      </c>
      <c r="S75" s="240">
        <f>S64</f>
        <v>4</v>
      </c>
      <c r="T75" s="241">
        <f>T64</f>
        <v>0</v>
      </c>
      <c r="U75" s="526">
        <f t="shared" si="1"/>
        <v>4</v>
      </c>
      <c r="V75" s="23"/>
      <c r="W75" s="23"/>
    </row>
    <row r="76" spans="1:23" s="18" customFormat="1" ht="22.5" customHeight="1" thickBot="1">
      <c r="A76" s="634"/>
      <c r="B76" s="634"/>
      <c r="C76" s="634"/>
      <c r="D76" s="634"/>
      <c r="E76" s="634"/>
      <c r="F76" s="634"/>
      <c r="G76" s="119"/>
      <c r="H76" s="119"/>
      <c r="I76" s="632" t="s">
        <v>78</v>
      </c>
      <c r="J76" s="633"/>
      <c r="K76" s="633"/>
      <c r="L76" s="633"/>
      <c r="M76" s="633"/>
      <c r="N76" s="633"/>
      <c r="O76" s="633"/>
      <c r="P76" s="633"/>
      <c r="Q76" s="322">
        <f>Q65+Q66</f>
        <v>0</v>
      </c>
      <c r="R76" s="323">
        <f>R65+R66</f>
        <v>0</v>
      </c>
      <c r="S76" s="322">
        <f>S65+S66</f>
        <v>4</v>
      </c>
      <c r="T76" s="323">
        <f>T65+T66</f>
        <v>0</v>
      </c>
      <c r="U76" s="526">
        <f t="shared" si="1"/>
        <v>4</v>
      </c>
      <c r="V76" s="23"/>
      <c r="W76" s="23"/>
    </row>
    <row r="77" spans="1:23" s="18" customFormat="1" ht="21.75" customHeight="1" thickBot="1">
      <c r="A77" s="119" t="s">
        <v>55</v>
      </c>
      <c r="B77" s="131"/>
      <c r="C77" s="131"/>
      <c r="D77" s="131"/>
      <c r="E77" s="118"/>
      <c r="F77" s="299"/>
      <c r="G77" s="119"/>
      <c r="H77" s="119"/>
      <c r="I77" s="617" t="s">
        <v>91</v>
      </c>
      <c r="J77" s="618"/>
      <c r="K77" s="618"/>
      <c r="L77" s="618"/>
      <c r="M77" s="618"/>
      <c r="N77" s="618"/>
      <c r="O77" s="618"/>
      <c r="P77" s="618"/>
      <c r="Q77" s="325">
        <f>SUM(Q70:Q76)</f>
        <v>17</v>
      </c>
      <c r="R77" s="326">
        <f>SUM(R70:R76)</f>
        <v>19</v>
      </c>
      <c r="S77" s="327">
        <f>SUM(S70:S76)</f>
        <v>12</v>
      </c>
      <c r="T77" s="328">
        <f>SUM(T70:T76)</f>
        <v>0</v>
      </c>
      <c r="U77" s="528">
        <f>SUM(U70:U76)</f>
        <v>48</v>
      </c>
      <c r="V77" s="23"/>
      <c r="W77" s="23"/>
    </row>
    <row r="78" spans="1:23" s="18" customFormat="1" ht="18">
      <c r="A78" s="119"/>
      <c r="B78" s="131"/>
      <c r="C78" s="131"/>
      <c r="D78" s="131"/>
      <c r="E78" s="118"/>
      <c r="F78" s="299"/>
      <c r="G78" s="119"/>
      <c r="H78" s="119"/>
      <c r="I78" s="170"/>
      <c r="J78" s="170"/>
      <c r="K78" s="170"/>
      <c r="L78" s="170"/>
      <c r="M78" s="170"/>
      <c r="N78" s="170"/>
      <c r="O78" s="170"/>
      <c r="P78" s="170"/>
      <c r="Q78" s="163"/>
      <c r="R78" s="163"/>
      <c r="S78" s="163"/>
      <c r="T78" s="132"/>
      <c r="U78" s="132"/>
      <c r="V78" s="23"/>
      <c r="W78" s="23"/>
    </row>
    <row r="79" spans="1:23" ht="18.75">
      <c r="A79" s="119" t="s">
        <v>174</v>
      </c>
      <c r="B79" s="131"/>
      <c r="C79" s="131"/>
      <c r="D79" s="131"/>
      <c r="E79" s="118"/>
      <c r="F79" s="299"/>
      <c r="G79" s="119"/>
      <c r="H79" s="133"/>
      <c r="I79" s="118" t="s">
        <v>60</v>
      </c>
      <c r="J79" s="118"/>
      <c r="K79" s="118"/>
      <c r="L79" s="118"/>
      <c r="M79" s="134"/>
      <c r="N79" s="135"/>
      <c r="O79" s="135"/>
      <c r="P79" s="135"/>
      <c r="Q79" s="135"/>
      <c r="R79" s="117"/>
      <c r="S79" s="135"/>
      <c r="T79" s="135"/>
      <c r="U79" s="135"/>
      <c r="V79" s="28"/>
      <c r="W79" s="26"/>
    </row>
    <row r="80" spans="1:23" ht="18.75">
      <c r="A80" s="119" t="s">
        <v>107</v>
      </c>
      <c r="B80" s="118"/>
      <c r="C80" s="118"/>
      <c r="D80" s="136"/>
      <c r="E80" s="119"/>
      <c r="F80" s="300"/>
      <c r="G80" s="118"/>
      <c r="H80" s="135"/>
      <c r="I80" s="118" t="s">
        <v>57</v>
      </c>
      <c r="J80" s="118"/>
      <c r="K80" s="118"/>
      <c r="L80" s="118"/>
      <c r="M80" s="119"/>
      <c r="N80" s="135"/>
      <c r="O80" s="135"/>
      <c r="P80" s="135"/>
      <c r="Q80" s="135"/>
      <c r="R80" s="119"/>
      <c r="S80" s="135"/>
      <c r="T80" s="135"/>
      <c r="U80" s="135"/>
      <c r="V80" s="29"/>
      <c r="W80" s="30"/>
    </row>
    <row r="81" spans="1:23" ht="18.75">
      <c r="A81" s="136" t="s">
        <v>173</v>
      </c>
      <c r="B81" s="118"/>
      <c r="C81" s="118"/>
      <c r="D81" s="136"/>
      <c r="E81" s="131"/>
      <c r="F81" s="301"/>
      <c r="G81" s="118"/>
      <c r="H81" s="135"/>
      <c r="I81" s="137" t="s">
        <v>56</v>
      </c>
      <c r="J81" s="118"/>
      <c r="K81" s="118"/>
      <c r="L81" s="118"/>
      <c r="M81" s="119"/>
      <c r="N81" s="135"/>
      <c r="O81" s="135"/>
      <c r="P81" s="135"/>
      <c r="Q81" s="135"/>
      <c r="R81" s="138"/>
      <c r="S81" s="135"/>
      <c r="T81" s="135"/>
      <c r="U81" s="135"/>
      <c r="V81" s="31"/>
      <c r="W81" s="31"/>
    </row>
    <row r="82" spans="1:23" ht="18.75">
      <c r="A82" s="119" t="s">
        <v>108</v>
      </c>
      <c r="B82" s="118"/>
      <c r="C82" s="118"/>
      <c r="D82" s="136"/>
      <c r="E82" s="131"/>
      <c r="F82" s="301"/>
      <c r="G82" s="118"/>
      <c r="H82" s="135"/>
      <c r="I82" s="137"/>
      <c r="J82" s="118"/>
      <c r="K82" s="118"/>
      <c r="L82" s="118"/>
      <c r="M82" s="119"/>
      <c r="N82" s="135"/>
      <c r="O82" s="135"/>
      <c r="P82" s="135"/>
      <c r="Q82" s="135"/>
      <c r="R82" s="138"/>
      <c r="S82" s="135"/>
      <c r="T82" s="135"/>
      <c r="U82" s="135"/>
      <c r="V82" s="31"/>
      <c r="W82" s="31"/>
    </row>
    <row r="83" spans="1:23" ht="16.5" customHeight="1">
      <c r="A83" s="139" t="s">
        <v>72</v>
      </c>
      <c r="B83" s="140"/>
      <c r="C83" s="140"/>
      <c r="D83" s="136"/>
      <c r="E83" s="131"/>
      <c r="F83" s="301"/>
      <c r="G83" s="118"/>
      <c r="H83" s="135"/>
      <c r="I83" s="118" t="s">
        <v>175</v>
      </c>
      <c r="J83" s="118"/>
      <c r="K83" s="118"/>
      <c r="L83" s="118"/>
      <c r="M83" s="119"/>
      <c r="N83" s="135"/>
      <c r="O83" s="135"/>
      <c r="P83" s="135"/>
      <c r="Q83" s="135"/>
      <c r="R83" s="135"/>
      <c r="S83" s="119"/>
      <c r="T83" s="135"/>
      <c r="U83" s="135"/>
      <c r="V83" s="32"/>
      <c r="W83" s="30"/>
    </row>
    <row r="84" spans="1:21" ht="18">
      <c r="A84" s="119" t="s">
        <v>108</v>
      </c>
      <c r="B84" s="118"/>
      <c r="C84" s="118"/>
      <c r="D84" s="136"/>
      <c r="E84" s="119"/>
      <c r="F84" s="300"/>
      <c r="G84" s="118"/>
      <c r="H84" s="135"/>
      <c r="I84" s="118" t="s">
        <v>109</v>
      </c>
      <c r="J84" s="118"/>
      <c r="K84" s="118"/>
      <c r="L84" s="118"/>
      <c r="M84" s="118"/>
      <c r="N84" s="135"/>
      <c r="O84" s="135"/>
      <c r="P84" s="135"/>
      <c r="Q84" s="135"/>
      <c r="R84" s="141"/>
      <c r="S84" s="135"/>
      <c r="T84" s="135"/>
      <c r="U84" s="135"/>
    </row>
    <row r="85" spans="1:7" ht="18">
      <c r="A85" s="37"/>
      <c r="B85" s="36"/>
      <c r="C85" s="36"/>
      <c r="D85" s="37"/>
      <c r="E85" s="38"/>
      <c r="F85" s="302"/>
      <c r="G85" s="25"/>
    </row>
    <row r="86" spans="4:21" ht="18">
      <c r="D86" s="27"/>
      <c r="E86" s="27"/>
      <c r="F86" s="303"/>
      <c r="G86" s="25"/>
      <c r="H86" s="25"/>
      <c r="I86" s="25"/>
      <c r="J86" s="25"/>
      <c r="K86" s="26"/>
      <c r="L86" s="26"/>
      <c r="M86" s="26"/>
      <c r="N86" s="26"/>
      <c r="O86" s="26"/>
      <c r="Q86" s="33"/>
      <c r="R86" s="33"/>
      <c r="S86" s="33"/>
      <c r="T86" s="32"/>
      <c r="U86" s="32"/>
    </row>
    <row r="87" spans="5:21" ht="18.75">
      <c r="E87" s="24"/>
      <c r="F87" s="304"/>
      <c r="G87" s="34"/>
      <c r="H87" s="26"/>
      <c r="I87" s="26"/>
      <c r="J87" s="26"/>
      <c r="K87" s="26"/>
      <c r="L87" s="26"/>
      <c r="M87" s="26"/>
      <c r="N87" s="26"/>
      <c r="O87" s="26"/>
      <c r="P87" s="25"/>
      <c r="Q87" s="24"/>
      <c r="R87" s="24"/>
      <c r="S87" s="28"/>
      <c r="T87" s="26"/>
      <c r="U87" s="26"/>
    </row>
    <row r="88" spans="5:21" ht="18">
      <c r="E88" s="33"/>
      <c r="F88" s="305"/>
      <c r="G88" s="34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4:21" ht="18.75">
      <c r="D89" s="25"/>
      <c r="E89" s="25"/>
      <c r="F89" s="306"/>
      <c r="G89" s="34"/>
      <c r="H89" s="26"/>
      <c r="I89" s="26"/>
      <c r="J89" s="26"/>
      <c r="K89" s="26"/>
      <c r="L89" s="26"/>
      <c r="M89" s="26"/>
      <c r="N89" s="26"/>
      <c r="O89" s="26"/>
      <c r="P89" s="35"/>
      <c r="Q89" s="26"/>
      <c r="R89" s="26"/>
      <c r="S89" s="26"/>
      <c r="T89" s="26"/>
      <c r="U89" s="26"/>
    </row>
    <row r="90" spans="4:21" ht="18">
      <c r="D90" s="34"/>
      <c r="E90" s="34"/>
      <c r="F90" s="307"/>
      <c r="G90" s="34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3" spans="4:6" ht="12.75">
      <c r="D93" s="19"/>
      <c r="E93" s="19"/>
      <c r="F93" s="308"/>
    </row>
  </sheetData>
  <sheetProtection/>
  <mergeCells count="93">
    <mergeCell ref="A49:T49"/>
    <mergeCell ref="A50:A52"/>
    <mergeCell ref="B50:B52"/>
    <mergeCell ref="A45:A47"/>
    <mergeCell ref="B45:B47"/>
    <mergeCell ref="A54:A56"/>
    <mergeCell ref="B54:B56"/>
    <mergeCell ref="A21:T21"/>
    <mergeCell ref="E10:E11"/>
    <mergeCell ref="N5:N6"/>
    <mergeCell ref="K10:K11"/>
    <mergeCell ref="J10:J11"/>
    <mergeCell ref="G10:G11"/>
    <mergeCell ref="D10:D11"/>
    <mergeCell ref="M10:M11"/>
    <mergeCell ref="C2:C6"/>
    <mergeCell ref="H2:I2"/>
    <mergeCell ref="A59:A60"/>
    <mergeCell ref="B59:B60"/>
    <mergeCell ref="A36:A38"/>
    <mergeCell ref="G2:G6"/>
    <mergeCell ref="A58:T58"/>
    <mergeCell ref="A41:A43"/>
    <mergeCell ref="B41:B43"/>
    <mergeCell ref="A16:A19"/>
    <mergeCell ref="A23:A25"/>
    <mergeCell ref="B32:B34"/>
    <mergeCell ref="A8:T8"/>
    <mergeCell ref="P10:P11"/>
    <mergeCell ref="A9:T9"/>
    <mergeCell ref="L5:L6"/>
    <mergeCell ref="D2:D6"/>
    <mergeCell ref="S10:S11"/>
    <mergeCell ref="A2:A6"/>
    <mergeCell ref="O3:O6"/>
    <mergeCell ref="A10:A13"/>
    <mergeCell ref="B2:B6"/>
    <mergeCell ref="E2:E6"/>
    <mergeCell ref="N10:N11"/>
    <mergeCell ref="F2:F6"/>
    <mergeCell ref="F10:F11"/>
    <mergeCell ref="I10:I11"/>
    <mergeCell ref="J3:J6"/>
    <mergeCell ref="L4:N4"/>
    <mergeCell ref="A1:T1"/>
    <mergeCell ref="H3:H6"/>
    <mergeCell ref="Q5:T5"/>
    <mergeCell ref="Q3:R3"/>
    <mergeCell ref="T10:T11"/>
    <mergeCell ref="J2:P2"/>
    <mergeCell ref="K3:N3"/>
    <mergeCell ref="I3:I6"/>
    <mergeCell ref="Q2:T2"/>
    <mergeCell ref="H10:H11"/>
    <mergeCell ref="Q10:Q11"/>
    <mergeCell ref="M5:M6"/>
    <mergeCell ref="L10:L11"/>
    <mergeCell ref="S3:T3"/>
    <mergeCell ref="K4:K6"/>
    <mergeCell ref="P3:P6"/>
    <mergeCell ref="O10:O11"/>
    <mergeCell ref="R10:R11"/>
    <mergeCell ref="A71:F76"/>
    <mergeCell ref="A64:A66"/>
    <mergeCell ref="A27:A29"/>
    <mergeCell ref="B27:B29"/>
    <mergeCell ref="A63:E63"/>
    <mergeCell ref="A31:T31"/>
    <mergeCell ref="I71:P71"/>
    <mergeCell ref="B36:B38"/>
    <mergeCell ref="A32:A34"/>
    <mergeCell ref="A40:T40"/>
    <mergeCell ref="A15:T15"/>
    <mergeCell ref="I77:P77"/>
    <mergeCell ref="A62:E62"/>
    <mergeCell ref="B64:B66"/>
    <mergeCell ref="I70:P70"/>
    <mergeCell ref="C65:C66"/>
    <mergeCell ref="C67:E67"/>
    <mergeCell ref="I69:P69"/>
    <mergeCell ref="I76:P76"/>
    <mergeCell ref="B23:B25"/>
    <mergeCell ref="B16:B19"/>
    <mergeCell ref="I72:P72"/>
    <mergeCell ref="I75:P75"/>
    <mergeCell ref="I74:P74"/>
    <mergeCell ref="C10:C11"/>
    <mergeCell ref="A22:T22"/>
    <mergeCell ref="B10:B13"/>
    <mergeCell ref="I73:P73"/>
  </mergeCells>
  <conditionalFormatting sqref="K12:L14 K11 K23:L24 K10:L10 K17:L18 K26:L26 K30:L31 K28:L28 K20:L20 K39:L39 K33:L35">
    <cfRule type="expression" priority="430" dxfId="144" stopIfTrue="1">
      <formula>IF(K10&lt;&gt;SUM(M10:N10),1,0)</formula>
    </cfRule>
  </conditionalFormatting>
  <conditionalFormatting sqref="D69:H70 U27:U28 Q60 D65:D66 D68 U71:U76 Z64:IV72 Q71:T72 G71:H72 Q25:Q28 Q30:Q31 Q29:R29 J19:S19 Q33:Q39 Q44:Q47 Q53:Q56 U68:V68 V71:V72 Q69:V70 J64:V67">
    <cfRule type="cellIs" priority="292" dxfId="145" operator="equal" stopIfTrue="1">
      <formula>0</formula>
    </cfRule>
  </conditionalFormatting>
  <conditionalFormatting sqref="R84 V2:V8 V10:V63">
    <cfRule type="cellIs" priority="293" dxfId="144" operator="notEqual" stopIfTrue="1">
      <formula>0</formula>
    </cfRule>
  </conditionalFormatting>
  <conditionalFormatting sqref="G23:G24 G26 G30:G31 G28 G39 G33:G35">
    <cfRule type="cellIs" priority="261" dxfId="146" operator="notEqual" stopIfTrue="1">
      <formula>#REF!</formula>
    </cfRule>
    <cfRule type="cellIs" priority="262" dxfId="0" operator="notEqual" stopIfTrue="1">
      <formula>#REF!</formula>
    </cfRule>
  </conditionalFormatting>
  <conditionalFormatting sqref="K16">
    <cfRule type="expression" priority="235" dxfId="144" stopIfTrue="1">
      <formula>IF(K16&lt;&gt;SUM(M16:N16),1,0)</formula>
    </cfRule>
  </conditionalFormatting>
  <conditionalFormatting sqref="J16:K16 N16:P16">
    <cfRule type="cellIs" priority="236" dxfId="145" operator="equal" stopIfTrue="1">
      <formula>0</formula>
    </cfRule>
  </conditionalFormatting>
  <conditionalFormatting sqref="K16">
    <cfRule type="expression" priority="234" dxfId="144" stopIfTrue="1">
      <formula>IF(K16&lt;&gt;SUM(M16:N16),1,0)</formula>
    </cfRule>
  </conditionalFormatting>
  <conditionalFormatting sqref="L16">
    <cfRule type="expression" priority="233" dxfId="144" stopIfTrue="1">
      <formula>IF(L16&lt;&gt;SUM(N16:O16),1,0)</formula>
    </cfRule>
  </conditionalFormatting>
  <conditionalFormatting sqref="Q18">
    <cfRule type="cellIs" priority="209" dxfId="145" operator="equal" stopIfTrue="1">
      <formula>0</formula>
    </cfRule>
  </conditionalFormatting>
  <conditionalFormatting sqref="G18">
    <cfRule type="cellIs" priority="207" dxfId="146" operator="notEqual" stopIfTrue="1">
      <formula>#REF!</formula>
    </cfRule>
    <cfRule type="cellIs" priority="208" dxfId="0" operator="notEqual" stopIfTrue="1">
      <formula>#REF!</formula>
    </cfRule>
  </conditionalFormatting>
  <conditionalFormatting sqref="K23:L23">
    <cfRule type="expression" priority="193" dxfId="144" stopIfTrue="1">
      <formula>IF(K23&lt;&gt;SUM(M23:N23),1,0)</formula>
    </cfRule>
  </conditionalFormatting>
  <conditionalFormatting sqref="K29:L29">
    <cfRule type="expression" priority="179" dxfId="144" stopIfTrue="1">
      <formula>IF(K29&lt;&gt;SUM(M29:N29),1,0)</formula>
    </cfRule>
  </conditionalFormatting>
  <conditionalFormatting sqref="F29:P29">
    <cfRule type="cellIs" priority="178" dxfId="145" operator="equal" stopIfTrue="1">
      <formula>0</formula>
    </cfRule>
  </conditionalFormatting>
  <conditionalFormatting sqref="G29">
    <cfRule type="cellIs" priority="180" dxfId="146" operator="notEqual" stopIfTrue="1">
      <formula>SUM('План дневное'!#REF!)</formula>
    </cfRule>
  </conditionalFormatting>
  <conditionalFormatting sqref="K29:L29">
    <cfRule type="expression" priority="177" dxfId="144" stopIfTrue="1">
      <formula>IF(K29&lt;&gt;SUM(M29:N29),1,0)</formula>
    </cfRule>
  </conditionalFormatting>
  <conditionalFormatting sqref="K25:L25">
    <cfRule type="expression" priority="171" dxfId="144" stopIfTrue="1">
      <formula>IF(K25&lt;&gt;SUM(M25:N25),1,0)</formula>
    </cfRule>
  </conditionalFormatting>
  <conditionalFormatting sqref="K25:L25">
    <cfRule type="expression" priority="175" dxfId="144" stopIfTrue="1">
      <formula>IF(K25&lt;&gt;SUM(M25:N25),1,0)</formula>
    </cfRule>
  </conditionalFormatting>
  <conditionalFormatting sqref="F25:P25">
    <cfRule type="cellIs" priority="174" dxfId="145" operator="equal" stopIfTrue="1">
      <formula>0</formula>
    </cfRule>
  </conditionalFormatting>
  <conditionalFormatting sqref="G25">
    <cfRule type="cellIs" priority="172" dxfId="146" operator="notEqual" stopIfTrue="1">
      <formula>#REF!</formula>
    </cfRule>
    <cfRule type="cellIs" priority="173" dxfId="0" operator="notEqual" stopIfTrue="1">
      <formula>#REF!</formula>
    </cfRule>
  </conditionalFormatting>
  <conditionalFormatting sqref="G25">
    <cfRule type="cellIs" priority="176" dxfId="146" operator="notEqual" stopIfTrue="1">
      <formula>SUM('План дневное'!#REF!)</formula>
    </cfRule>
  </conditionalFormatting>
  <conditionalFormatting sqref="K27:L27">
    <cfRule type="expression" priority="165" dxfId="144" stopIfTrue="1">
      <formula>IF(K27&lt;&gt;SUM(M27:N27),1,0)</formula>
    </cfRule>
  </conditionalFormatting>
  <conditionalFormatting sqref="K27:L27">
    <cfRule type="expression" priority="169" dxfId="144" stopIfTrue="1">
      <formula>IF(K27&lt;&gt;SUM(M27:N27),1,0)</formula>
    </cfRule>
  </conditionalFormatting>
  <conditionalFormatting sqref="F27:P27">
    <cfRule type="cellIs" priority="168" dxfId="145" operator="equal" stopIfTrue="1">
      <formula>0</formula>
    </cfRule>
  </conditionalFormatting>
  <conditionalFormatting sqref="G27">
    <cfRule type="cellIs" priority="166" dxfId="146" operator="notEqual" stopIfTrue="1">
      <formula>#REF!</formula>
    </cfRule>
    <cfRule type="cellIs" priority="167" dxfId="0" operator="notEqual" stopIfTrue="1">
      <formula>#REF!</formula>
    </cfRule>
  </conditionalFormatting>
  <conditionalFormatting sqref="G27">
    <cfRule type="cellIs" priority="170" dxfId="146" operator="notEqual" stopIfTrue="1">
      <formula>SUM('План дневное'!#REF!)</formula>
    </cfRule>
  </conditionalFormatting>
  <conditionalFormatting sqref="K32:L32">
    <cfRule type="expression" priority="144" dxfId="144" stopIfTrue="1">
      <formula>IF(K32&lt;&gt;SUM(M32:N32),1,0)</formula>
    </cfRule>
  </conditionalFormatting>
  <conditionalFormatting sqref="K32:L32">
    <cfRule type="expression" priority="140" dxfId="144" stopIfTrue="1">
      <formula>IF(K32&lt;&gt;SUM(M32:N32),1,0)</formula>
    </cfRule>
  </conditionalFormatting>
  <conditionalFormatting sqref="K37:L37">
    <cfRule type="expression" priority="138" dxfId="144" stopIfTrue="1">
      <formula>IF(K37&lt;&gt;SUM(M37:N37),1,0)</formula>
    </cfRule>
  </conditionalFormatting>
  <conditionalFormatting sqref="F37 H37:P37">
    <cfRule type="cellIs" priority="137" dxfId="145" operator="equal" stopIfTrue="1">
      <formula>0</formula>
    </cfRule>
  </conditionalFormatting>
  <conditionalFormatting sqref="K37:L37">
    <cfRule type="expression" priority="136" dxfId="144" stopIfTrue="1">
      <formula>IF(K37&lt;&gt;SUM(M37:N37),1,0)</formula>
    </cfRule>
  </conditionalFormatting>
  <conditionalFormatting sqref="K38:L38">
    <cfRule type="expression" priority="130" dxfId="144" stopIfTrue="1">
      <formula>IF(K38&lt;&gt;SUM(M38:N38),1,0)</formula>
    </cfRule>
  </conditionalFormatting>
  <conditionalFormatting sqref="K38:L38">
    <cfRule type="expression" priority="134" dxfId="144" stopIfTrue="1">
      <formula>IF(K38&lt;&gt;SUM(M38:N38),1,0)</formula>
    </cfRule>
  </conditionalFormatting>
  <conditionalFormatting sqref="F38 H38:P38">
    <cfRule type="cellIs" priority="133" dxfId="145" operator="equal" stopIfTrue="1">
      <formula>0</formula>
    </cfRule>
  </conditionalFormatting>
  <conditionalFormatting sqref="K36:L36">
    <cfRule type="expression" priority="124" dxfId="144" stopIfTrue="1">
      <formula>IF(K36&lt;&gt;SUM(M36:N36),1,0)</formula>
    </cfRule>
  </conditionalFormatting>
  <conditionalFormatting sqref="K36:L36">
    <cfRule type="expression" priority="128" dxfId="144" stopIfTrue="1">
      <formula>IF(K36&lt;&gt;SUM(M36:N36),1,0)</formula>
    </cfRule>
  </conditionalFormatting>
  <conditionalFormatting sqref="F36 H36:P36">
    <cfRule type="cellIs" priority="127" dxfId="145" operator="equal" stopIfTrue="1">
      <formula>0</formula>
    </cfRule>
  </conditionalFormatting>
  <conditionalFormatting sqref="R27:T27 Q23:Q24 S28:T28">
    <cfRule type="cellIs" priority="123" dxfId="145" operator="equal" stopIfTrue="1">
      <formula>0</formula>
    </cfRule>
  </conditionalFormatting>
  <conditionalFormatting sqref="S36:T37">
    <cfRule type="cellIs" priority="122" dxfId="145" operator="equal" stopIfTrue="1">
      <formula>0</formula>
    </cfRule>
  </conditionalFormatting>
  <conditionalFormatting sqref="G32">
    <cfRule type="cellIs" priority="120" dxfId="146" operator="notEqual" stopIfTrue="1">
      <formula>#REF!</formula>
    </cfRule>
    <cfRule type="cellIs" priority="121" dxfId="0" operator="notEqual" stopIfTrue="1">
      <formula>#REF!</formula>
    </cfRule>
  </conditionalFormatting>
  <conditionalFormatting sqref="G37">
    <cfRule type="cellIs" priority="118" dxfId="145" operator="equal" stopIfTrue="1">
      <formula>0</formula>
    </cfRule>
  </conditionalFormatting>
  <conditionalFormatting sqref="G37">
    <cfRule type="cellIs" priority="119" dxfId="146" operator="notEqual" stopIfTrue="1">
      <formula>SUM('План дневное'!#REF!)</formula>
    </cfRule>
  </conditionalFormatting>
  <conditionalFormatting sqref="G38">
    <cfRule type="cellIs" priority="116" dxfId="145" operator="equal" stopIfTrue="1">
      <formula>0</formula>
    </cfRule>
  </conditionalFormatting>
  <conditionalFormatting sqref="G38">
    <cfRule type="cellIs" priority="114" dxfId="146" operator="notEqual" stopIfTrue="1">
      <formula>#REF!</formula>
    </cfRule>
    <cfRule type="cellIs" priority="115" dxfId="0" operator="notEqual" stopIfTrue="1">
      <formula>#REF!</formula>
    </cfRule>
  </conditionalFormatting>
  <conditionalFormatting sqref="G38">
    <cfRule type="cellIs" priority="117" dxfId="146" operator="notEqual" stopIfTrue="1">
      <formula>SUM('План дневное'!#REF!)</formula>
    </cfRule>
  </conditionalFormatting>
  <conditionalFormatting sqref="G36">
    <cfRule type="cellIs" priority="112" dxfId="145" operator="equal" stopIfTrue="1">
      <formula>0</formula>
    </cfRule>
  </conditionalFormatting>
  <conditionalFormatting sqref="G36">
    <cfRule type="cellIs" priority="110" dxfId="146" operator="notEqual" stopIfTrue="1">
      <formula>#REF!</formula>
    </cfRule>
    <cfRule type="cellIs" priority="111" dxfId="0" operator="notEqual" stopIfTrue="1">
      <formula>#REF!</formula>
    </cfRule>
  </conditionalFormatting>
  <conditionalFormatting sqref="G36">
    <cfRule type="cellIs" priority="113" dxfId="146" operator="notEqual" stopIfTrue="1">
      <formula>SUM('План дневное'!#REF!)</formula>
    </cfRule>
  </conditionalFormatting>
  <conditionalFormatting sqref="Q17">
    <cfRule type="cellIs" priority="108" dxfId="145" operator="equal" stopIfTrue="1">
      <formula>0</formula>
    </cfRule>
  </conditionalFormatting>
  <conditionalFormatting sqref="G17">
    <cfRule type="cellIs" priority="106" dxfId="146" operator="notEqual" stopIfTrue="1">
      <formula>#REF!</formula>
    </cfRule>
    <cfRule type="cellIs" priority="107" dxfId="0" operator="notEqual" stopIfTrue="1">
      <formula>#REF!</formula>
    </cfRule>
  </conditionalFormatting>
  <conditionalFormatting sqref="R36:R37 Q32">
    <cfRule type="cellIs" priority="105" dxfId="145" operator="equal" stopIfTrue="1">
      <formula>0</formula>
    </cfRule>
  </conditionalFormatting>
  <conditionalFormatting sqref="E59:E60">
    <cfRule type="cellIs" priority="102" dxfId="145" operator="equal" stopIfTrue="1">
      <formula>0</formula>
    </cfRule>
  </conditionalFormatting>
  <conditionalFormatting sqref="K60">
    <cfRule type="expression" priority="100" dxfId="144" stopIfTrue="1">
      <formula>IF(K60&lt;&gt;SUM(M60:N60),1,0)</formula>
    </cfRule>
  </conditionalFormatting>
  <conditionalFormatting sqref="J60:K60 N60:P60">
    <cfRule type="cellIs" priority="101" dxfId="145" operator="equal" stopIfTrue="1">
      <formula>0</formula>
    </cfRule>
  </conditionalFormatting>
  <conditionalFormatting sqref="K60">
    <cfRule type="expression" priority="99" dxfId="144" stopIfTrue="1">
      <formula>IF(K60&lt;&gt;SUM(M60:N60),1,0)</formula>
    </cfRule>
  </conditionalFormatting>
  <conditionalFormatting sqref="L60">
    <cfRule type="expression" priority="98" dxfId="144" stopIfTrue="1">
      <formula>IF(L60&lt;&gt;SUM(N60:O60),1,0)</formula>
    </cfRule>
  </conditionalFormatting>
  <conditionalFormatting sqref="K59:L59">
    <cfRule type="expression" priority="97" dxfId="144" stopIfTrue="1">
      <formula>IF(K59&lt;&gt;SUM(M59:N59),1,0)</formula>
    </cfRule>
  </conditionalFormatting>
  <conditionalFormatting sqref="F59 H59:P59">
    <cfRule type="cellIs" priority="96" dxfId="145" operator="equal" stopIfTrue="1">
      <formula>0</formula>
    </cfRule>
  </conditionalFormatting>
  <conditionalFormatting sqref="K59:L59">
    <cfRule type="expression" priority="95" dxfId="144" stopIfTrue="1">
      <formula>IF(K59&lt;&gt;SUM(M59:N59),1,0)</formula>
    </cfRule>
  </conditionalFormatting>
  <conditionalFormatting sqref="G59">
    <cfRule type="cellIs" priority="93" dxfId="145" operator="equal" stopIfTrue="1">
      <formula>0</formula>
    </cfRule>
  </conditionalFormatting>
  <conditionalFormatting sqref="G59">
    <cfRule type="cellIs" priority="94" dxfId="146" operator="notEqual" stopIfTrue="1">
      <formula>SUM('План дневное'!#REF!)</formula>
    </cfRule>
  </conditionalFormatting>
  <conditionalFormatting sqref="Q59:R59">
    <cfRule type="cellIs" priority="92" dxfId="145" operator="equal" stopIfTrue="1">
      <formula>0</formula>
    </cfRule>
  </conditionalFormatting>
  <conditionalFormatting sqref="D19">
    <cfRule type="cellIs" priority="91" dxfId="145" operator="equal" stopIfTrue="1">
      <formula>0</formula>
    </cfRule>
  </conditionalFormatting>
  <conditionalFormatting sqref="G40">
    <cfRule type="cellIs" priority="75" dxfId="146" operator="notEqual" stopIfTrue="1">
      <formula>#REF!</formula>
    </cfRule>
    <cfRule type="cellIs" priority="76" dxfId="0" operator="notEqual" stopIfTrue="1">
      <formula>#REF!</formula>
    </cfRule>
  </conditionalFormatting>
  <conditionalFormatting sqref="K40:L40">
    <cfRule type="expression" priority="78" dxfId="144" stopIfTrue="1">
      <formula>IF(K40&lt;&gt;SUM(M40:N40),1,0)</formula>
    </cfRule>
  </conditionalFormatting>
  <conditionalFormatting sqref="Q40">
    <cfRule type="cellIs" priority="77" dxfId="145" operator="equal" stopIfTrue="1">
      <formula>0</formula>
    </cfRule>
  </conditionalFormatting>
  <conditionalFormatting sqref="G49">
    <cfRule type="cellIs" priority="17" dxfId="146" operator="notEqual" stopIfTrue="1">
      <formula>#REF!</formula>
    </cfRule>
    <cfRule type="cellIs" priority="18" dxfId="0" operator="notEqual" stopIfTrue="1">
      <formula>#REF!</formula>
    </cfRule>
  </conditionalFormatting>
  <conditionalFormatting sqref="K41:L41 K44:L44">
    <cfRule type="expression" priority="74" dxfId="144" stopIfTrue="1">
      <formula>IF(K41&lt;&gt;SUM(M41:N41),1,0)</formula>
    </cfRule>
  </conditionalFormatting>
  <conditionalFormatting sqref="K41:L41">
    <cfRule type="expression" priority="73" dxfId="144" stopIfTrue="1">
      <formula>IF(K41&lt;&gt;SUM(M41:N41),1,0)</formula>
    </cfRule>
  </conditionalFormatting>
  <conditionalFormatting sqref="K46:L46">
    <cfRule type="expression" priority="72" dxfId="144" stopIfTrue="1">
      <formula>IF(K46&lt;&gt;SUM(M46:N46),1,0)</formula>
    </cfRule>
  </conditionalFormatting>
  <conditionalFormatting sqref="F46 H46:P46">
    <cfRule type="cellIs" priority="71" dxfId="145" operator="equal" stopIfTrue="1">
      <formula>0</formula>
    </cfRule>
  </conditionalFormatting>
  <conditionalFormatting sqref="K46:L46">
    <cfRule type="expression" priority="70" dxfId="144" stopIfTrue="1">
      <formula>IF(K46&lt;&gt;SUM(M46:N46),1,0)</formula>
    </cfRule>
  </conditionalFormatting>
  <conditionalFormatting sqref="K47:L47">
    <cfRule type="expression" priority="67" dxfId="144" stopIfTrue="1">
      <formula>IF(K47&lt;&gt;SUM(M47:N47),1,0)</formula>
    </cfRule>
  </conditionalFormatting>
  <conditionalFormatting sqref="K47:L47">
    <cfRule type="expression" priority="69" dxfId="144" stopIfTrue="1">
      <formula>IF(K47&lt;&gt;SUM(M47:N47),1,0)</formula>
    </cfRule>
  </conditionalFormatting>
  <conditionalFormatting sqref="F47 H47:P47">
    <cfRule type="cellIs" priority="68" dxfId="145" operator="equal" stopIfTrue="1">
      <formula>0</formula>
    </cfRule>
  </conditionalFormatting>
  <conditionalFormatting sqref="K45:L45">
    <cfRule type="expression" priority="64" dxfId="144" stopIfTrue="1">
      <formula>IF(K45&lt;&gt;SUM(M45:N45),1,0)</formula>
    </cfRule>
  </conditionalFormatting>
  <conditionalFormatting sqref="K45:L45">
    <cfRule type="expression" priority="66" dxfId="144" stopIfTrue="1">
      <formula>IF(K45&lt;&gt;SUM(M45:N45),1,0)</formula>
    </cfRule>
  </conditionalFormatting>
  <conditionalFormatting sqref="F45 H45:P45">
    <cfRule type="cellIs" priority="65" dxfId="145" operator="equal" stopIfTrue="1">
      <formula>0</formula>
    </cfRule>
  </conditionalFormatting>
  <conditionalFormatting sqref="S45:T46">
    <cfRule type="cellIs" priority="63" dxfId="145" operator="equal" stopIfTrue="1">
      <formula>0</formula>
    </cfRule>
  </conditionalFormatting>
  <conditionalFormatting sqref="G41 G44">
    <cfRule type="cellIs" priority="61" dxfId="146" operator="notEqual" stopIfTrue="1">
      <formula>#REF!</formula>
    </cfRule>
    <cfRule type="cellIs" priority="62" dxfId="0" operator="notEqual" stopIfTrue="1">
      <formula>#REF!</formula>
    </cfRule>
  </conditionalFormatting>
  <conditionalFormatting sqref="G46">
    <cfRule type="cellIs" priority="59" dxfId="145" operator="equal" stopIfTrue="1">
      <formula>0</formula>
    </cfRule>
  </conditionalFormatting>
  <conditionalFormatting sqref="G46">
    <cfRule type="cellIs" priority="60" dxfId="146" operator="notEqual" stopIfTrue="1">
      <formula>SUM('План дневное'!#REF!)</formula>
    </cfRule>
  </conditionalFormatting>
  <conditionalFormatting sqref="G47">
    <cfRule type="cellIs" priority="57" dxfId="145" operator="equal" stopIfTrue="1">
      <formula>0</formula>
    </cfRule>
  </conditionalFormatting>
  <conditionalFormatting sqref="G47">
    <cfRule type="cellIs" priority="55" dxfId="146" operator="notEqual" stopIfTrue="1">
      <formula>#REF!</formula>
    </cfRule>
    <cfRule type="cellIs" priority="56" dxfId="0" operator="notEqual" stopIfTrue="1">
      <formula>#REF!</formula>
    </cfRule>
  </conditionalFormatting>
  <conditionalFormatting sqref="G47">
    <cfRule type="cellIs" priority="58" dxfId="146" operator="notEqual" stopIfTrue="1">
      <formula>SUM('План дневное'!#REF!)</formula>
    </cfRule>
  </conditionalFormatting>
  <conditionalFormatting sqref="G45">
    <cfRule type="cellIs" priority="53" dxfId="145" operator="equal" stopIfTrue="1">
      <formula>0</formula>
    </cfRule>
  </conditionalFormatting>
  <conditionalFormatting sqref="G45">
    <cfRule type="cellIs" priority="51" dxfId="146" operator="notEqual" stopIfTrue="1">
      <formula>#REF!</formula>
    </cfRule>
    <cfRule type="cellIs" priority="52" dxfId="0" operator="notEqual" stopIfTrue="1">
      <formula>#REF!</formula>
    </cfRule>
  </conditionalFormatting>
  <conditionalFormatting sqref="G45">
    <cfRule type="cellIs" priority="54" dxfId="146" operator="notEqual" stopIfTrue="1">
      <formula>SUM('План дневное'!#REF!)</formula>
    </cfRule>
  </conditionalFormatting>
  <conditionalFormatting sqref="R45:R46 Q41">
    <cfRule type="cellIs" priority="50" dxfId="145" operator="equal" stopIfTrue="1">
      <formula>0</formula>
    </cfRule>
  </conditionalFormatting>
  <conditionalFormatting sqref="K50:L50 K53:L53">
    <cfRule type="expression" priority="47" dxfId="144" stopIfTrue="1">
      <formula>IF(K50&lt;&gt;SUM(M50:N50),1,0)</formula>
    </cfRule>
  </conditionalFormatting>
  <conditionalFormatting sqref="K50:L50">
    <cfRule type="expression" priority="46" dxfId="144" stopIfTrue="1">
      <formula>IF(K50&lt;&gt;SUM(M50:N50),1,0)</formula>
    </cfRule>
  </conditionalFormatting>
  <conditionalFormatting sqref="K55:L55">
    <cfRule type="expression" priority="45" dxfId="144" stopIfTrue="1">
      <formula>IF(K55&lt;&gt;SUM(M55:N55),1,0)</formula>
    </cfRule>
  </conditionalFormatting>
  <conditionalFormatting sqref="F55 H55:P55">
    <cfRule type="cellIs" priority="44" dxfId="145" operator="equal" stopIfTrue="1">
      <formula>0</formula>
    </cfRule>
  </conditionalFormatting>
  <conditionalFormatting sqref="K55:L55">
    <cfRule type="expression" priority="43" dxfId="144" stopIfTrue="1">
      <formula>IF(K55&lt;&gt;SUM(M55:N55),1,0)</formula>
    </cfRule>
  </conditionalFormatting>
  <conditionalFormatting sqref="K56:L56">
    <cfRule type="expression" priority="40" dxfId="144" stopIfTrue="1">
      <formula>IF(K56&lt;&gt;SUM(M56:N56),1,0)</formula>
    </cfRule>
  </conditionalFormatting>
  <conditionalFormatting sqref="K56:L56">
    <cfRule type="expression" priority="42" dxfId="144" stopIfTrue="1">
      <formula>IF(K56&lt;&gt;SUM(M56:N56),1,0)</formula>
    </cfRule>
  </conditionalFormatting>
  <conditionalFormatting sqref="F56 H56:P56">
    <cfRule type="cellIs" priority="41" dxfId="145" operator="equal" stopIfTrue="1">
      <formula>0</formula>
    </cfRule>
  </conditionalFormatting>
  <conditionalFormatting sqref="K54:L54">
    <cfRule type="expression" priority="37" dxfId="144" stopIfTrue="1">
      <formula>IF(K54&lt;&gt;SUM(M54:N54),1,0)</formula>
    </cfRule>
  </conditionalFormatting>
  <conditionalFormatting sqref="K54:L54">
    <cfRule type="expression" priority="39" dxfId="144" stopIfTrue="1">
      <formula>IF(K54&lt;&gt;SUM(M54:N54),1,0)</formula>
    </cfRule>
  </conditionalFormatting>
  <conditionalFormatting sqref="F54 H54:P54">
    <cfRule type="cellIs" priority="38" dxfId="145" operator="equal" stopIfTrue="1">
      <formula>0</formula>
    </cfRule>
  </conditionalFormatting>
  <conditionalFormatting sqref="S54:T55">
    <cfRule type="cellIs" priority="36" dxfId="145" operator="equal" stopIfTrue="1">
      <formula>0</formula>
    </cfRule>
  </conditionalFormatting>
  <conditionalFormatting sqref="G50 G53">
    <cfRule type="cellIs" priority="34" dxfId="146" operator="notEqual" stopIfTrue="1">
      <formula>#REF!</formula>
    </cfRule>
    <cfRule type="cellIs" priority="35" dxfId="0" operator="notEqual" stopIfTrue="1">
      <formula>#REF!</formula>
    </cfRule>
  </conditionalFormatting>
  <conditionalFormatting sqref="G55">
    <cfRule type="cellIs" priority="32" dxfId="145" operator="equal" stopIfTrue="1">
      <formula>0</formula>
    </cfRule>
  </conditionalFormatting>
  <conditionalFormatting sqref="G55">
    <cfRule type="cellIs" priority="33" dxfId="146" operator="notEqual" stopIfTrue="1">
      <formula>SUM('План дневное'!#REF!)</formula>
    </cfRule>
  </conditionalFormatting>
  <conditionalFormatting sqref="G56">
    <cfRule type="cellIs" priority="30" dxfId="145" operator="equal" stopIfTrue="1">
      <formula>0</formula>
    </cfRule>
  </conditionalFormatting>
  <conditionalFormatting sqref="G56">
    <cfRule type="cellIs" priority="28" dxfId="146" operator="notEqual" stopIfTrue="1">
      <formula>#REF!</formula>
    </cfRule>
    <cfRule type="cellIs" priority="29" dxfId="0" operator="notEqual" stopIfTrue="1">
      <formula>#REF!</formula>
    </cfRule>
  </conditionalFormatting>
  <conditionalFormatting sqref="G56">
    <cfRule type="cellIs" priority="31" dxfId="146" operator="notEqual" stopIfTrue="1">
      <formula>SUM('План дневное'!#REF!)</formula>
    </cfRule>
  </conditionalFormatting>
  <conditionalFormatting sqref="G54">
    <cfRule type="cellIs" priority="26" dxfId="145" operator="equal" stopIfTrue="1">
      <formula>0</formula>
    </cfRule>
  </conditionalFormatting>
  <conditionalFormatting sqref="G54">
    <cfRule type="cellIs" priority="24" dxfId="146" operator="notEqual" stopIfTrue="1">
      <formula>#REF!</formula>
    </cfRule>
    <cfRule type="cellIs" priority="25" dxfId="0" operator="notEqual" stopIfTrue="1">
      <formula>#REF!</formula>
    </cfRule>
  </conditionalFormatting>
  <conditionalFormatting sqref="G54">
    <cfRule type="cellIs" priority="27" dxfId="146" operator="notEqual" stopIfTrue="1">
      <formula>SUM('План дневное'!#REF!)</formula>
    </cfRule>
  </conditionalFormatting>
  <conditionalFormatting sqref="R54:R55 Q50">
    <cfRule type="cellIs" priority="23" dxfId="145" operator="equal" stopIfTrue="1">
      <formula>0</formula>
    </cfRule>
  </conditionalFormatting>
  <conditionalFormatting sqref="K49:L49">
    <cfRule type="expression" priority="20" dxfId="144" stopIfTrue="1">
      <formula>IF(K49&lt;&gt;SUM(M49:N49),1,0)</formula>
    </cfRule>
  </conditionalFormatting>
  <conditionalFormatting sqref="Q49">
    <cfRule type="cellIs" priority="19" dxfId="145" operator="equal" stopIfTrue="1">
      <formula>0</formula>
    </cfRule>
  </conditionalFormatting>
  <conditionalFormatting sqref="K42:L42">
    <cfRule type="expression" priority="16" dxfId="144" stopIfTrue="1">
      <formula>IF(K42&lt;&gt;SUM(M42:N42),1,0)</formula>
    </cfRule>
  </conditionalFormatting>
  <conditionalFormatting sqref="G42">
    <cfRule type="cellIs" priority="14" dxfId="146" operator="notEqual" stopIfTrue="1">
      <formula>#REF!</formula>
    </cfRule>
    <cfRule type="cellIs" priority="15" dxfId="0" operator="notEqual" stopIfTrue="1">
      <formula>#REF!</formula>
    </cfRule>
  </conditionalFormatting>
  <conditionalFormatting sqref="Q42">
    <cfRule type="cellIs" priority="13" dxfId="145" operator="equal" stopIfTrue="1">
      <formula>0</formula>
    </cfRule>
  </conditionalFormatting>
  <conditionalFormatting sqref="Q43">
    <cfRule type="cellIs" priority="9" dxfId="145" operator="equal" stopIfTrue="1">
      <formula>0</formula>
    </cfRule>
  </conditionalFormatting>
  <conditionalFormatting sqref="K43:L43">
    <cfRule type="expression" priority="12" dxfId="144" stopIfTrue="1">
      <formula>IF(K43&lt;&gt;SUM(M43:N43),1,0)</formula>
    </cfRule>
  </conditionalFormatting>
  <conditionalFormatting sqref="G43">
    <cfRule type="cellIs" priority="10" dxfId="146" operator="notEqual" stopIfTrue="1">
      <formula>#REF!</formula>
    </cfRule>
    <cfRule type="cellIs" priority="11" dxfId="0" operator="notEqual" stopIfTrue="1">
      <formula>#REF!</formula>
    </cfRule>
  </conditionalFormatting>
  <conditionalFormatting sqref="Q52">
    <cfRule type="cellIs" priority="1" dxfId="145" operator="equal" stopIfTrue="1">
      <formula>0</formula>
    </cfRule>
  </conditionalFormatting>
  <conditionalFormatting sqref="K51:L51">
    <cfRule type="expression" priority="8" dxfId="144" stopIfTrue="1">
      <formula>IF(K51&lt;&gt;SUM(M51:N51),1,0)</formula>
    </cfRule>
  </conditionalFormatting>
  <conditionalFormatting sqref="G51">
    <cfRule type="cellIs" priority="6" dxfId="146" operator="notEqual" stopIfTrue="1">
      <formula>#REF!</formula>
    </cfRule>
    <cfRule type="cellIs" priority="7" dxfId="0" operator="notEqual" stopIfTrue="1">
      <formula>#REF!</formula>
    </cfRule>
  </conditionalFormatting>
  <conditionalFormatting sqref="Q51">
    <cfRule type="cellIs" priority="5" dxfId="145" operator="equal" stopIfTrue="1">
      <formula>0</formula>
    </cfRule>
  </conditionalFormatting>
  <conditionalFormatting sqref="K52:L52">
    <cfRule type="expression" priority="4" dxfId="144" stopIfTrue="1">
      <formula>IF(K52&lt;&gt;SUM(M52:N52),1,0)</formula>
    </cfRule>
  </conditionalFormatting>
  <conditionalFormatting sqref="G52">
    <cfRule type="cellIs" priority="2" dxfId="146" operator="notEqual" stopIfTrue="1">
      <formula>#REF!</formula>
    </cfRule>
    <cfRule type="cellIs" priority="3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1" r:id="rId1"/>
  <rowBreaks count="3" manualBreakCount="3">
    <brk id="30" max="20" man="1"/>
    <brk id="53" max="20" man="1"/>
    <brk id="8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kgu -1</cp:lastModifiedBy>
  <cp:lastPrinted>2017-04-03T13:26:57Z</cp:lastPrinted>
  <dcterms:created xsi:type="dcterms:W3CDTF">2005-03-17T11:22:13Z</dcterms:created>
  <dcterms:modified xsi:type="dcterms:W3CDTF">2018-12-21T06:52:22Z</dcterms:modified>
  <cp:category/>
  <cp:version/>
  <cp:contentType/>
  <cp:contentStatus/>
</cp:coreProperties>
</file>